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imona\Documents\Simona N 2024\Šilumos kaina\Kasmėnesiniai kainos skaičiavimai\2026\Birželis\"/>
    </mc:Choice>
  </mc:AlternateContent>
  <xr:revisionPtr revIDLastSave="0" documentId="13_ncr:1_{FA114AED-895D-4B5A-84F4-7FE280847DF2}" xr6:coauthVersionLast="47" xr6:coauthVersionMax="47" xr10:uidLastSave="{00000000-0000-0000-0000-000000000000}"/>
  <bookViews>
    <workbookView xWindow="-120" yWindow="-120" windowWidth="29040" windowHeight="15720" activeTab="2" xr2:uid="{00000000-000D-0000-FFFF-FFFF00000000}"/>
  </bookViews>
  <sheets>
    <sheet name="Forma 2" sheetId="2" r:id="rId1"/>
    <sheet name="Forma 3" sheetId="3" r:id="rId2"/>
    <sheet name="Forma 1" sheetId="4" r:id="rId3"/>
  </sheets>
  <definedNames>
    <definedName name="SIS012_D_Faktas" localSheetId="0">'Forma 2'!$E$8</definedName>
    <definedName name="SIS012_D_Faktas">'Forma 2'!$E$8</definedName>
    <definedName name="SIS012_D_GalutineKarstoVandens" localSheetId="0">'Forma 2'!$B$21</definedName>
    <definedName name="SIS012_D_GalutineKarstoVandens">'Forma 2'!$B$21</definedName>
    <definedName name="SIS012_D_GalutineKarstoVandens2" localSheetId="0">'Forma 2'!$B$22</definedName>
    <definedName name="SIS012_D_GalutineKarstoVandens2">'Forma 2'!$B$22</definedName>
    <definedName name="SIS012_D_GeriamojoVandensPardavimo" localSheetId="0">'Forma 2'!$B$16</definedName>
    <definedName name="SIS012_D_GeriamojoVandensPardavimo">'Forma 2'!$B$16</definedName>
    <definedName name="SIS012_D_GeriamojoVandensTiekimo" localSheetId="0">'Forma 2'!$B$15</definedName>
    <definedName name="SIS012_D_GeriamojoVandensTiekimo">'Forma 2'!$B$15</definedName>
    <definedName name="SIS012_D_KarstoVandensKainos" localSheetId="0">'Forma 2'!$B$11</definedName>
    <definedName name="SIS012_D_KarstoVandensKainos">'Forma 2'!$B$11</definedName>
    <definedName name="SIS012_D_KarstoVandensKainos2" localSheetId="0">'Forma 2'!$B$12</definedName>
    <definedName name="SIS012_D_KarstoVandensKainos2">'Forma 2'!$B$12</definedName>
    <definedName name="SIS012_D_KarstoVandensKainos2formule" localSheetId="0">'Forma 2'!$B$13</definedName>
    <definedName name="SIS012_D_KarstoVandensKainos2formule">'Forma 2'!$B$13</definedName>
    <definedName name="SIS012_D_MatoVnt" localSheetId="0">'Forma 2'!$C$8</definedName>
    <definedName name="SIS012_D_MatoVnt">'Forma 2'!$C$8</definedName>
    <definedName name="SIS012_D_NutarimasArUkio" localSheetId="0">'Forma 2'!$B$23</definedName>
    <definedName name="SIS012_D_NutarimasArUkio">'Forma 2'!$B$23</definedName>
    <definedName name="SIS012_D_PAPILDOMADEDAMOJI" localSheetId="0">'Forma 2'!$B$17</definedName>
    <definedName name="SIS012_D_PAPILDOMADEDAMOJI">'Forma 2'!$B$17</definedName>
    <definedName name="SIS012_D_PapildomaDedamojiDel" localSheetId="0">'Forma 2'!$B$18</definedName>
    <definedName name="SIS012_D_PapildomaDedamojiDel">'Forma 2'!$B$18</definedName>
    <definedName name="SIS012_D_PapildomaDedamojiDel2" localSheetId="0">'Forma 2'!$B$19</definedName>
    <definedName name="SIS012_D_PapildomaDedamojiDel2">'Forma 2'!$B$19</definedName>
    <definedName name="SIS012_D_PapildomaDedamojiDel3" localSheetId="0">'Forma 2'!$B$20</definedName>
    <definedName name="SIS012_D_PapildomaDedamojiDel3">'Forma 2'!$B$20</definedName>
    <definedName name="SIS012_D_Rodiklis" localSheetId="0">'Forma 2'!$D$8</definedName>
    <definedName name="SIS012_D_Rodiklis">'Forma 2'!$D$8</definedName>
    <definedName name="SIS012_D_SilumosKainaNaudojama" localSheetId="0">'Forma 2'!$B$14</definedName>
    <definedName name="SIS012_D_SilumosKainaNaudojama">'Forma 2'!$B$14</definedName>
    <definedName name="SIS012_F_GalutineKarstoVandens2Faktas" localSheetId="0">'Forma 2'!$E$22</definedName>
    <definedName name="SIS012_F_GalutineKarstoVandens2Faktas">'Forma 2'!$E$22</definedName>
    <definedName name="SIS012_F_GalutineKarstoVandensFaktas" localSheetId="0">'Forma 2'!$E$21</definedName>
    <definedName name="SIS012_F_GalutineKarstoVandensFaktas">'Forma 2'!$E$21</definedName>
    <definedName name="SIS012_F_GeriamojoVandensPardavimoFaktas" localSheetId="0">'Forma 2'!$E$16</definedName>
    <definedName name="SIS012_F_GeriamojoVandensPardavimoFaktas">'Forma 2'!$E$16</definedName>
    <definedName name="SIS012_F_GeriamojoVandensTiekimoFaktas" localSheetId="0">'Forma 2'!$E$15</definedName>
    <definedName name="SIS012_F_GeriamojoVandensTiekimoFaktas">'Forma 2'!$E$15</definedName>
    <definedName name="SIS012_F_GeriamojoVandensTiekimoRodiklis" localSheetId="0">'Forma 2'!$D$15</definedName>
    <definedName name="SIS012_F_GeriamojoVandensTiekimoRodiklis">'Forma 2'!$D$15</definedName>
    <definedName name="SIS012_F_KarstoVandensKainos2Faktas" localSheetId="0">'Forma 2'!$E$12</definedName>
    <definedName name="SIS012_F_KarstoVandensKainos2Faktas">'Forma 2'!$E$12</definedName>
    <definedName name="SIS012_F_KarstoVandensKainos2formuleRodiklis" localSheetId="0">'Forma 2'!$D$13</definedName>
    <definedName name="SIS012_F_KarstoVandensKainos2formuleRodiklis">'Forma 2'!$D$13</definedName>
    <definedName name="SIS012_F_KarstoVandensKainos2Rodiklis" localSheetId="0">'Forma 2'!$D$12</definedName>
    <definedName name="SIS012_F_KarstoVandensKainos2Rodiklis">'Forma 2'!$D$12</definedName>
    <definedName name="SIS012_F_KarstoVandensKainosFaktas" localSheetId="0">'Forma 2'!$E$11</definedName>
    <definedName name="SIS012_F_KarstoVandensKainosFaktas">'Forma 2'!$E$11</definedName>
    <definedName name="SIS012_F_NutarimasArUkioFaktas" localSheetId="0">'Forma 2'!$E$23</definedName>
    <definedName name="SIS012_F_NutarimasArUkioFaktas">'Forma 2'!$E$23</definedName>
    <definedName name="SIS012_F_NutarimasArUkioMatoVnt" localSheetId="0">'Forma 2'!$C$23</definedName>
    <definedName name="SIS012_F_NutarimasArUkioMatoVnt">'Forma 2'!$C$23</definedName>
    <definedName name="SIS012_F_NutarimasArUkioRodiklis" localSheetId="0">'Forma 2'!$D$23</definedName>
    <definedName name="SIS012_F_NutarimasArUkioRodiklis">'Forma 2'!$D$23</definedName>
    <definedName name="SIS012_F_PapildomaDedamojiDel2Faktas" localSheetId="0">'Forma 2'!$E$19</definedName>
    <definedName name="SIS012_F_PapildomaDedamojiDel2Faktas">'Forma 2'!$E$19</definedName>
    <definedName name="SIS012_F_PapildomaDedamojiDel2Rodiklis" localSheetId="0">'Forma 2'!$D$19</definedName>
    <definedName name="SIS012_F_PapildomaDedamojiDel2Rodiklis">'Forma 2'!$D$19</definedName>
    <definedName name="SIS012_F_PapildomaDedamojiDel3Faktas" localSheetId="0">'Forma 2'!$E$20</definedName>
    <definedName name="SIS012_F_PapildomaDedamojiDel3Faktas">'Forma 2'!$E$20</definedName>
    <definedName name="SIS012_F_PapildomaDedamojiDel3Rodiklis" localSheetId="0">'Forma 2'!$D$20</definedName>
    <definedName name="SIS012_F_PapildomaDedamojiDel3Rodiklis">'Forma 2'!$D$20</definedName>
    <definedName name="SIS012_F_PapildomaDedamojiDelFaktas" localSheetId="0">'Forma 2'!$E$18</definedName>
    <definedName name="SIS012_F_PapildomaDedamojiDelFaktas">'Forma 2'!$E$18</definedName>
    <definedName name="SIS012_F_PapildomaDedamojiDelRodiklis" localSheetId="0">'Forma 2'!$D$18</definedName>
    <definedName name="SIS012_F_PapildomaDedamojiDelRodiklis">'Forma 2'!$D$18</definedName>
    <definedName name="SIS012_F_PAPILDOMADEDAMOJIFaktas" localSheetId="0">'Forma 2'!$E$17</definedName>
    <definedName name="SIS012_F_PAPILDOMADEDAMOJIFaktas">'Forma 2'!$E$17</definedName>
    <definedName name="SIS012_F_SilumosKainaNaudojamaFaktas" localSheetId="0">'Forma 2'!$E$14</definedName>
    <definedName name="SIS012_F_SilumosKainaNaudojamaFaktas">'Forma 2'!$E$14</definedName>
    <definedName name="SIS012b_D_Faktas" localSheetId="1">'Forma 3'!$E$8</definedName>
    <definedName name="SIS012b_D_Faktas">'Forma 3'!$E$8</definedName>
    <definedName name="SIS012b_D_GalutineKarstoVandens" localSheetId="1">'Forma 3'!$B$21</definedName>
    <definedName name="SIS012b_D_GalutineKarstoVandens">'Forma 3'!$B$21</definedName>
    <definedName name="SIS012b_D_GalutineKarstoVandens2" localSheetId="1">'Forma 3'!$B$22</definedName>
    <definedName name="SIS012b_D_GalutineKarstoVandens2">'Forma 3'!$B$22</definedName>
    <definedName name="SIS012b_D_GeriamojoVandensPardavimo" localSheetId="1">'Forma 3'!$B$16</definedName>
    <definedName name="SIS012b_D_GeriamojoVandensPardavimo">'Forma 3'!$B$16</definedName>
    <definedName name="SIS012b_D_GeriamojoVandensTiekimo" localSheetId="1">'Forma 3'!$B$15</definedName>
    <definedName name="SIS012b_D_GeriamojoVandensTiekimo">'Forma 3'!$B$15</definedName>
    <definedName name="SIS012b_D_KarstoVandensKainos" localSheetId="1">'Forma 3'!$B$11</definedName>
    <definedName name="SIS012b_D_KarstoVandensKainos">'Forma 3'!$B$11</definedName>
    <definedName name="SIS012b_D_KarstoVandensKainos2" localSheetId="1">'Forma 3'!$B$12</definedName>
    <definedName name="SIS012b_D_KarstoVandensKainos2">'Forma 3'!$B$12</definedName>
    <definedName name="SIS012b_D_KarstoVandensKainos2formule" localSheetId="1">'Forma 3'!$B$13</definedName>
    <definedName name="SIS012b_D_KarstoVandensKainos2formule">'Forma 3'!$B$13</definedName>
    <definedName name="SIS012b_D_MatoVnt" localSheetId="1">'Forma 3'!$C$8</definedName>
    <definedName name="SIS012b_D_MatoVnt">'Forma 3'!$C$8</definedName>
    <definedName name="SIS012b_D_NutarimasArUkio" localSheetId="1">'Forma 3'!$B$23</definedName>
    <definedName name="SIS012b_D_NutarimasArUkio">'Forma 3'!$B$23</definedName>
    <definedName name="SIS012b_D_PAPILDOMADEDAMOJI" localSheetId="1">'Forma 3'!$B$17</definedName>
    <definedName name="SIS012b_D_PAPILDOMADEDAMOJI">'Forma 3'!$B$17</definedName>
    <definedName name="SIS012b_D_PapildomaDedamojiDel" localSheetId="1">'Forma 3'!$B$18</definedName>
    <definedName name="SIS012b_D_PapildomaDedamojiDel">'Forma 3'!$B$18</definedName>
    <definedName name="SIS012b_D_PapildomaDedamojiDel2" localSheetId="1">'Forma 3'!$B$19</definedName>
    <definedName name="SIS012b_D_PapildomaDedamojiDel2">'Forma 3'!$B$19</definedName>
    <definedName name="SIS012b_D_PapildomaDedamojiDel3" localSheetId="1">'Forma 3'!$B$20</definedName>
    <definedName name="SIS012b_D_PapildomaDedamojiDel3">'Forma 3'!$B$20</definedName>
    <definedName name="SIS012b_D_Rodiklis" localSheetId="1">'Forma 3'!$D$8</definedName>
    <definedName name="SIS012b_D_Rodiklis">'Forma 3'!$D$8</definedName>
    <definedName name="SIS012b_D_SilumosKainaNaudojama" localSheetId="1">'Forma 3'!$B$14</definedName>
    <definedName name="SIS012b_D_SilumosKainaNaudojama">'Forma 3'!$B$14</definedName>
    <definedName name="SIS012b_F_GalutineKarstoVandens2Faktas" localSheetId="1">'Forma 3'!$E$22</definedName>
    <definedName name="SIS012b_F_GalutineKarstoVandens2Faktas">'Forma 3'!$E$22</definedName>
    <definedName name="SIS012b_F_GalutineKarstoVandensFaktas" localSheetId="1">'Forma 3'!$E$21</definedName>
    <definedName name="SIS012b_F_GalutineKarstoVandensFaktas">'Forma 3'!$E$21</definedName>
    <definedName name="SIS012b_F_GeriamojoVandensPardavimoFaktas" localSheetId="1">'Forma 3'!$E$16</definedName>
    <definedName name="SIS012b_F_GeriamojoVandensPardavimoFaktas">'Forma 3'!$E$16</definedName>
    <definedName name="SIS012b_F_GeriamojoVandensTiekimoFaktas" localSheetId="1">'Forma 3'!$E$15</definedName>
    <definedName name="SIS012b_F_GeriamojoVandensTiekimoFaktas">'Forma 3'!$E$15</definedName>
    <definedName name="SIS012b_F_GeriamojoVandensTiekimoRodiklis" localSheetId="1">'Forma 3'!$D$15</definedName>
    <definedName name="SIS012b_F_GeriamojoVandensTiekimoRodiklis">'Forma 3'!$D$15</definedName>
    <definedName name="SIS012b_F_KarstoVandensKainos2Faktas" localSheetId="1">'Forma 3'!$E$12</definedName>
    <definedName name="SIS012b_F_KarstoVandensKainos2Faktas">'Forma 3'!$E$12</definedName>
    <definedName name="SIS012b_F_KarstoVandensKainos2formuleRodiklis" localSheetId="1">'Forma 3'!$D$13</definedName>
    <definedName name="SIS012b_F_KarstoVandensKainos2formuleRodiklis">'Forma 3'!$D$13</definedName>
    <definedName name="SIS012b_F_KarstoVandensKainos2Rodiklis" localSheetId="1">'Forma 3'!$D$12</definedName>
    <definedName name="SIS012b_F_KarstoVandensKainos2Rodiklis">'Forma 3'!$D$12</definedName>
    <definedName name="SIS012b_F_KarstoVandensKainosFaktas" localSheetId="1">'Forma 3'!$E$11</definedName>
    <definedName name="SIS012b_F_KarstoVandensKainosFaktas">'Forma 3'!$E$11</definedName>
    <definedName name="SIS012b_F_NutarimasArUkioFaktas" localSheetId="1">'Forma 3'!$E$23</definedName>
    <definedName name="SIS012b_F_NutarimasArUkioFaktas">'Forma 3'!$E$23</definedName>
    <definedName name="SIS012b_F_NutarimasArUkioMatoVnt" localSheetId="1">'Forma 3'!$C$23</definedName>
    <definedName name="SIS012b_F_NutarimasArUkioMatoVnt">'Forma 3'!$C$23</definedName>
    <definedName name="SIS012b_F_NutarimasArUkioRodiklis" localSheetId="1">'Forma 3'!$D$23</definedName>
    <definedName name="SIS012b_F_NutarimasArUkioRodiklis">'Forma 3'!$D$23</definedName>
    <definedName name="SIS012b_F_PapildomaDedamojiDel2Faktas" localSheetId="1">'Forma 3'!$E$19</definedName>
    <definedName name="SIS012b_F_PapildomaDedamojiDel2Faktas">'Forma 3'!$E$19</definedName>
    <definedName name="SIS012b_F_PapildomaDedamojiDel2Rodiklis" localSheetId="1">'Forma 3'!$D$19</definedName>
    <definedName name="SIS012b_F_PapildomaDedamojiDel2Rodiklis">'Forma 3'!$D$19</definedName>
    <definedName name="SIS012b_F_PapildomaDedamojiDel3Faktas" localSheetId="1">'Forma 3'!$E$20</definedName>
    <definedName name="SIS012b_F_PapildomaDedamojiDel3Faktas">'Forma 3'!$E$20</definedName>
    <definedName name="SIS012b_F_PapildomaDedamojiDel3Rodiklis" localSheetId="1">'Forma 3'!$D$20</definedName>
    <definedName name="SIS012b_F_PapildomaDedamojiDel3Rodiklis">'Forma 3'!$D$20</definedName>
    <definedName name="SIS012b_F_PapildomaDedamojiDelFaktas" localSheetId="1">'Forma 3'!$E$18</definedName>
    <definedName name="SIS012b_F_PapildomaDedamojiDelFaktas">'Forma 3'!$E$18</definedName>
    <definedName name="SIS012b_F_PapildomaDedamojiDelRodiklis" localSheetId="1">'Forma 3'!$D$18</definedName>
    <definedName name="SIS012b_F_PapildomaDedamojiDelRodiklis">'Forma 3'!$D$18</definedName>
    <definedName name="SIS012b_F_PAPILDOMADEDAMOJIFaktas" localSheetId="1">'Forma 3'!$E$17</definedName>
    <definedName name="SIS012b_F_PAPILDOMADEDAMOJIFaktas">'Forma 3'!$E$17</definedName>
    <definedName name="SIS012b_F_SilumosKainaNaudojamaFaktas" localSheetId="1">'Forma 3'!$E$14</definedName>
    <definedName name="SIS012b_F_SilumosKainaNaudojamaFaktas">'Forma 3'!$E$14</definedName>
    <definedName name="SIS072_D_Apskaiciuotasi1" localSheetId="2">'Forma 1'!$B$76</definedName>
    <definedName name="SIS072_D_Apskaiciuotasi1">'Forma 1'!$B$76</definedName>
    <definedName name="SIS072_D_Galutinesilumo1" localSheetId="2">'Forma 1'!$B$78</definedName>
    <definedName name="SIS072_D_Galutinesilumo1">'Forma 1'!$B$78</definedName>
    <definedName name="SIS072_D_Galutinesilumo2" localSheetId="2">'Forma 1'!$B$79</definedName>
    <definedName name="SIS072_D_Galutinesilumo2">'Forma 1'!$B$79</definedName>
    <definedName name="SIS072_D_Gamtinesdujos1" localSheetId="2">'Forma 1'!$B$17</definedName>
    <definedName name="SIS072_D_Gamtinesdujos1">'Forma 1'!$B$17</definedName>
    <definedName name="SIS072_D_Gamtiniudujuku1" localSheetId="2">'Forma 1'!$B$18</definedName>
    <definedName name="SIS072_D_Gamtiniudujuku1">'Forma 1'!$B$18</definedName>
    <definedName name="SIS072_D_Gamtiniudujuku2" localSheetId="2">'Forma 1'!$B$19</definedName>
    <definedName name="SIS072_D_Gamtiniudujuku2">'Forma 1'!$B$19</definedName>
    <definedName name="SIS072_D_Kainos1" localSheetId="2">'Forma 1'!$E$9</definedName>
    <definedName name="SIS072_D_Kainos1">'Forma 1'!$E$9</definedName>
    <definedName name="SIS072_D_Kintamojikaino1" localSheetId="2">'Forma 1'!$B$53</definedName>
    <definedName name="SIS072_D_Kintamojikaino1">'Forma 1'!$B$53</definedName>
    <definedName name="SIS072_D_Kintamojikaino2" localSheetId="2">'Forma 1'!$B$61</definedName>
    <definedName name="SIS072_D_Kintamojikaino2">'Forma 1'!$B$61</definedName>
    <definedName name="SIS072_D_Kurorusisivard1" localSheetId="2">'Forma 1'!$B$47</definedName>
    <definedName name="SIS072_D_Kurorusisivard1">'Forma 1'!$B$47</definedName>
    <definedName name="SIS072_D_Kurorusisivard2" localSheetId="2">'Forma 1'!$B$48</definedName>
    <definedName name="SIS072_D_Kurorusisivard2">'Forma 1'!$B$48</definedName>
    <definedName name="SIS072_D_Kurorusisivard3" localSheetId="2">'Forma 1'!$B$49</definedName>
    <definedName name="SIS072_D_Kurorusisivard3">'Forma 1'!$B$49</definedName>
    <definedName name="SIS072_D_Matovnt1" localSheetId="2">'Forma 1'!$C$9</definedName>
    <definedName name="SIS072_D_Matovnt1">'Forma 1'!$C$9</definedName>
    <definedName name="SIS072_D_Mazmeninioapta1" localSheetId="2">'Forma 1'!$B$62</definedName>
    <definedName name="SIS072_D_Mazmeninioapta1">'Forma 1'!$B$62</definedName>
    <definedName name="SIS072_D_Mazmeninioapta2" localSheetId="2">'Forma 1'!$B$63</definedName>
    <definedName name="SIS072_D_Mazmeninioapta2">'Forma 1'!$B$63</definedName>
    <definedName name="SIS072_D_Mazmeninioapta3" localSheetId="2">'Forma 1'!$B$64</definedName>
    <definedName name="SIS072_D_Mazmeninioapta3">'Forma 1'!$B$64</definedName>
    <definedName name="SIS072_D_Nenurodytakuro1" localSheetId="2">'Forma 1'!$B$21</definedName>
    <definedName name="SIS072_D_Nenurodytakuro1">'Forma 1'!$B$21</definedName>
    <definedName name="SIS072_D_Nenurodytakuro10" localSheetId="2">'Forma 1'!$B$34</definedName>
    <definedName name="SIS072_D_Nenurodytakuro10">'Forma 1'!$B$34</definedName>
    <definedName name="SIS072_D_Nenurodytakuro11" localSheetId="2">'Forma 1'!$B$36</definedName>
    <definedName name="SIS072_D_Nenurodytakuro11">'Forma 1'!$B$36</definedName>
    <definedName name="SIS072_D_Nenurodytakuro12" localSheetId="2">'Forma 1'!$B$37</definedName>
    <definedName name="SIS072_D_Nenurodytakuro12">'Forma 1'!$B$37</definedName>
    <definedName name="SIS072_D_Nenurodytakuro13" localSheetId="2">'Forma 1'!$B$39</definedName>
    <definedName name="SIS072_D_Nenurodytakuro13">'Forma 1'!$B$39</definedName>
    <definedName name="SIS072_D_Nenurodytakuro14" localSheetId="2">'Forma 1'!$B$40</definedName>
    <definedName name="SIS072_D_Nenurodytakuro14">'Forma 1'!$B$40</definedName>
    <definedName name="SIS072_D_Nenurodytakuro15" localSheetId="2">'Forma 1'!$B$42</definedName>
    <definedName name="SIS072_D_Nenurodytakuro15">'Forma 1'!$B$42</definedName>
    <definedName name="SIS072_D_Nenurodytakuro16" localSheetId="2">'Forma 1'!$B$43</definedName>
    <definedName name="SIS072_D_Nenurodytakuro16">'Forma 1'!$B$43</definedName>
    <definedName name="SIS072_D_Nenurodytakuro17" localSheetId="2">'Forma 1'!$B$45</definedName>
    <definedName name="SIS072_D_Nenurodytakuro17">'Forma 1'!$B$45</definedName>
    <definedName name="SIS072_D_Nenurodytakuro18" localSheetId="2">'Forma 1'!$B$46</definedName>
    <definedName name="SIS072_D_Nenurodytakuro18">'Forma 1'!$B$46</definedName>
    <definedName name="SIS072_D_Nenurodytakuro2" localSheetId="2">'Forma 1'!$B$22</definedName>
    <definedName name="SIS072_D_Nenurodytakuro2">'Forma 1'!$B$22</definedName>
    <definedName name="SIS072_D_Nenurodytakuro3" localSheetId="2">'Forma 1'!$B$24</definedName>
    <definedName name="SIS072_D_Nenurodytakuro3">'Forma 1'!$B$24</definedName>
    <definedName name="SIS072_D_Nenurodytakuro4" localSheetId="2">'Forma 1'!$B$25</definedName>
    <definedName name="SIS072_D_Nenurodytakuro4">'Forma 1'!$B$25</definedName>
    <definedName name="SIS072_D_Nenurodytakuro5" localSheetId="2">'Forma 1'!$B$27</definedName>
    <definedName name="SIS072_D_Nenurodytakuro5">'Forma 1'!$B$27</definedName>
    <definedName name="SIS072_D_Nenurodytakuro6" localSheetId="2">'Forma 1'!$B$28</definedName>
    <definedName name="SIS072_D_Nenurodytakuro6">'Forma 1'!$B$28</definedName>
    <definedName name="SIS072_D_Nenurodytakuro7" localSheetId="2">'Forma 1'!$B$30</definedName>
    <definedName name="SIS072_D_Nenurodytakuro7">'Forma 1'!$B$30</definedName>
    <definedName name="SIS072_D_Nenurodytakuro8" localSheetId="2">'Forma 1'!$B$31</definedName>
    <definedName name="SIS072_D_Nenurodytakuro8">'Forma 1'!$B$31</definedName>
    <definedName name="SIS072_D_Nenurodytakuro9" localSheetId="2">'Forma 1'!$B$33</definedName>
    <definedName name="SIS072_D_Nenurodytakuro9">'Forma 1'!$B$33</definedName>
    <definedName name="SIS072_D_Nepadengtusana1" localSheetId="2">'Forma 1'!$B$65</definedName>
    <definedName name="SIS072_D_Nepadengtusana1">'Forma 1'!$B$65</definedName>
    <definedName name="SIS072_D_Papildomadedam1" localSheetId="2">'Forma 1'!$B$66</definedName>
    <definedName name="SIS072_D_Papildomadedam1">'Forma 1'!$B$66</definedName>
    <definedName name="SIS072_D_Papildomadedam10" localSheetId="2">'Forma 1'!$B$75</definedName>
    <definedName name="SIS072_D_Papildomadedam10">'Forma 1'!$B$75</definedName>
    <definedName name="SIS072_D_Papildomadedam2" localSheetId="2">'Forma 1'!$B$67</definedName>
    <definedName name="SIS072_D_Papildomadedam2">'Forma 1'!$B$67</definedName>
    <definedName name="SIS072_D_Papildomadedam3" localSheetId="2">'Forma 1'!$B$68</definedName>
    <definedName name="SIS072_D_Papildomadedam3">'Forma 1'!$B$68</definedName>
    <definedName name="SIS072_D_Papildomadedam4" localSheetId="2">'Forma 1'!$B$69</definedName>
    <definedName name="SIS072_D_Papildomadedam4">'Forma 1'!$B$69</definedName>
    <definedName name="SIS072_D_Papildomadedam5" localSheetId="2">'Forma 1'!$B$70</definedName>
    <definedName name="SIS072_D_Papildomadedam5">'Forma 1'!$B$70</definedName>
    <definedName name="SIS072_D_Papildomadedam6" localSheetId="2">'Forma 1'!$B$71</definedName>
    <definedName name="SIS072_D_Papildomadedam6">'Forma 1'!$B$71</definedName>
    <definedName name="SIS072_D_Papildomadedam7" localSheetId="2">'Forma 1'!$B$72</definedName>
    <definedName name="SIS072_D_Papildomadedam7">'Forma 1'!$B$72</definedName>
    <definedName name="SIS072_D_Papildomadedam8" localSheetId="2">'Forma 1'!$B$73</definedName>
    <definedName name="SIS072_D_Papildomadedam8">'Forma 1'!$B$73</definedName>
    <definedName name="SIS072_D_Papildomadedam9" localSheetId="2">'Forma 1'!$B$74</definedName>
    <definedName name="SIS072_D_Papildomadedam9">'Forma 1'!$B$74</definedName>
    <definedName name="SIS072_D_Pastoviojikain1" localSheetId="2">'Forma 1'!$B$52</definedName>
    <definedName name="SIS072_D_Pastoviojikain1">'Forma 1'!$B$52</definedName>
    <definedName name="SIS072_D_Pastoviojikain2" localSheetId="2">'Forma 1'!$B$60</definedName>
    <definedName name="SIS072_D_Pastoviojikain2">'Forma 1'!$B$60</definedName>
    <definedName name="SIS072_D_Praejusimenesi1" localSheetId="2">'Forma 1'!$B$80</definedName>
    <definedName name="SIS072_D_Praejusimenesi1">'Forma 1'!$B$80</definedName>
    <definedName name="SIS072_D_Praejusimenesi2" localSheetId="2">'Forma 1'!$B$81</definedName>
    <definedName name="SIS072_D_Praejusimenesi2">'Forma 1'!$B$81</definedName>
    <definedName name="SIS072_D_Praejusimenesi3" localSheetId="2">'Forma 1'!$B$89</definedName>
    <definedName name="SIS072_D_Praejusimenesi3">'Forma 1'!$B$89</definedName>
    <definedName name="SIS072_D_Prasomepasirin1" localSheetId="2">'Forma 1'!$B$20</definedName>
    <definedName name="SIS072_D_Prasomepasirin1">'Forma 1'!$B$20</definedName>
    <definedName name="SIS072_D_Prasomepasirin2" localSheetId="2">'Forma 1'!$B$23</definedName>
    <definedName name="SIS072_D_Prasomepasirin2">'Forma 1'!$B$23</definedName>
    <definedName name="SIS072_D_Prasomepasirin3" localSheetId="2">'Forma 1'!$B$26</definedName>
    <definedName name="SIS072_D_Prasomepasirin3">'Forma 1'!$B$26</definedName>
    <definedName name="SIS072_D_Prasomepasirin4" localSheetId="2">'Forma 1'!$B$29</definedName>
    <definedName name="SIS072_D_Prasomepasirin4">'Forma 1'!$B$29</definedName>
    <definedName name="SIS072_D_Prasomepasirin5" localSheetId="2">'Forma 1'!$B$32</definedName>
    <definedName name="SIS072_D_Prasomepasirin5">'Forma 1'!$B$32</definedName>
    <definedName name="SIS072_D_Prasomepasirin6" localSheetId="2">'Forma 1'!$B$35</definedName>
    <definedName name="SIS072_D_Prasomepasirin6">'Forma 1'!$B$35</definedName>
    <definedName name="SIS072_D_Prasomepasirin7" localSheetId="2">'Forma 1'!$B$38</definedName>
    <definedName name="SIS072_D_Prasomepasirin7">'Forma 1'!$B$38</definedName>
    <definedName name="SIS072_D_Prasomepasirin8" localSheetId="2">'Forma 1'!$B$41</definedName>
    <definedName name="SIS072_D_Prasomepasirin8">'Forma 1'!$B$41</definedName>
    <definedName name="SIS072_D_Prasomepasirin9" localSheetId="2">'Forma 1'!$B$44</definedName>
    <definedName name="SIS072_D_Prasomepasirin9">'Forma 1'!$B$44</definedName>
    <definedName name="SIS072_D_Rodiklispastaba1" localSheetId="2">'Forma 1'!$D$9</definedName>
    <definedName name="SIS072_D_Rodiklispastaba1">'Forma 1'!$D$9</definedName>
    <definedName name="SIS072_D_Savivaldybeiva1" localSheetId="2">'Forma 1'!$B$82</definedName>
    <definedName name="SIS072_D_Savivaldybeiva1">'Forma 1'!$B$82</definedName>
    <definedName name="SIS072_D_Savivaldybeiva10" localSheetId="2">'Forma 1'!$B$92</definedName>
    <definedName name="SIS072_D_Savivaldybeiva10">'Forma 1'!$B$92</definedName>
    <definedName name="SIS072_D_Savivaldybeiva11" localSheetId="2">'Forma 1'!$B$93</definedName>
    <definedName name="SIS072_D_Savivaldybeiva11">'Forma 1'!$B$93</definedName>
    <definedName name="SIS072_D_Savivaldybeiva12" localSheetId="2">'Forma 1'!$B$94</definedName>
    <definedName name="SIS072_D_Savivaldybeiva12">'Forma 1'!$B$94</definedName>
    <definedName name="SIS072_D_Savivaldybeiva13" localSheetId="2">'Forma 1'!$B$95</definedName>
    <definedName name="SIS072_D_Savivaldybeiva13">'Forma 1'!$B$95</definedName>
    <definedName name="SIS072_D_Savivaldybeiva14" localSheetId="2">'Forma 1'!$B$96</definedName>
    <definedName name="SIS072_D_Savivaldybeiva14">'Forma 1'!$B$96</definedName>
    <definedName name="SIS072_D_Savivaldybeiva2" localSheetId="2">'Forma 1'!$B$83</definedName>
    <definedName name="SIS072_D_Savivaldybeiva2">'Forma 1'!$B$83</definedName>
    <definedName name="SIS072_D_Savivaldybeiva3" localSheetId="2">'Forma 1'!$B$84</definedName>
    <definedName name="SIS072_D_Savivaldybeiva3">'Forma 1'!$B$84</definedName>
    <definedName name="SIS072_D_Savivaldybeiva4" localSheetId="2">'Forma 1'!$B$85</definedName>
    <definedName name="SIS072_D_Savivaldybeiva4">'Forma 1'!$B$85</definedName>
    <definedName name="SIS072_D_Savivaldybeiva5" localSheetId="2">'Forma 1'!$B$86</definedName>
    <definedName name="SIS072_D_Savivaldybeiva5">'Forma 1'!$B$86</definedName>
    <definedName name="SIS072_D_Savivaldybeiva6" localSheetId="2">'Forma 1'!$B$87</definedName>
    <definedName name="SIS072_D_Savivaldybeiva6">'Forma 1'!$B$87</definedName>
    <definedName name="SIS072_D_Savivaldybeiva7" localSheetId="2">'Forma 1'!$B$88</definedName>
    <definedName name="SIS072_D_Savivaldybeiva7">'Forma 1'!$B$88</definedName>
    <definedName name="SIS072_D_Savivaldybeiva8" localSheetId="2">'Forma 1'!$B$90</definedName>
    <definedName name="SIS072_D_Savivaldybeiva8">'Forma 1'!$B$90</definedName>
    <definedName name="SIS072_D_Savivaldybeiva9" localSheetId="2">'Forma 1'!$B$91</definedName>
    <definedName name="SIS072_D_Savivaldybeiva9">'Forma 1'!$B$91</definedName>
    <definedName name="SIS072_D_Silumosisigiji1" localSheetId="2">'Forma 1'!$B$50</definedName>
    <definedName name="SIS072_D_Silumosisigiji1">'Forma 1'!$B$50</definedName>
    <definedName name="SIS072_D_Silumosperdavi1" localSheetId="2">'Forma 1'!$B$54</definedName>
    <definedName name="SIS072_D_Silumosperdavi1">'Forma 1'!$B$54</definedName>
    <definedName name="SIS072_D_Silumosperdavi2" localSheetId="2">'Forma 1'!$B$55</definedName>
    <definedName name="SIS072_D_Silumosperdavi2">'Forma 1'!$B$55</definedName>
    <definedName name="SIS072_D_Silumosperdavi3" localSheetId="2">'Forma 1'!$B$59</definedName>
    <definedName name="SIS072_D_Silumosperdavi3">'Forma 1'!$B$59</definedName>
    <definedName name="SIS072_D_Silumosprodukt1" localSheetId="2">'Forma 1'!$B$11</definedName>
    <definedName name="SIS072_D_Silumosprodukt1">'Forma 1'!$B$11</definedName>
    <definedName name="SIS072_D_Silumosprodukt2" localSheetId="2">'Forma 1'!$B$12</definedName>
    <definedName name="SIS072_D_Silumosprodukt2">'Forma 1'!$B$12</definedName>
    <definedName name="SIS072_D_Silumosprodukt3" localSheetId="2">'Forma 1'!$B$51</definedName>
    <definedName name="SIS072_D_Silumosprodukt3">'Forma 1'!$B$51</definedName>
    <definedName name="SIS072_D_Sprendimasnuta1" localSheetId="2">'Forma 1'!$B$97</definedName>
    <definedName name="SIS072_D_Sprendimasnuta1">'Forma 1'!$B$97</definedName>
    <definedName name="SIS072_D_Subsidijosdydis1" localSheetId="2">'Forma 1'!$B$77</definedName>
    <definedName name="SIS072_D_Subsidijosdydis1">'Forma 1'!$B$77</definedName>
    <definedName name="SIS072_D_Vidutinesverti1" localSheetId="2">'Forma 1'!$B$16</definedName>
    <definedName name="SIS072_D_Vidutinesverti1">'Forma 1'!$B$16</definedName>
    <definedName name="SIS072_D_Vienanareskain1" localSheetId="2">'Forma 1'!$B$13</definedName>
    <definedName name="SIS072_D_Vienanareskain1">'Forma 1'!$B$13</definedName>
    <definedName name="SIS072_D_Vienanareskain2" localSheetId="2">'Forma 1'!$B$14</definedName>
    <definedName name="SIS072_D_Vienanareskain2">'Forma 1'!$B$14</definedName>
    <definedName name="SIS072_D_Vienanareskain2Formule" localSheetId="2">'Forma 1'!$B$15</definedName>
    <definedName name="SIS072_D_Vienanareskain2Formule">'Forma 1'!$B$15</definedName>
    <definedName name="SIS072_D_Vienanaressilu1" localSheetId="2">'Forma 1'!$B$56</definedName>
    <definedName name="SIS072_D_Vienanaressilu1">'Forma 1'!$B$56</definedName>
    <definedName name="SIS072_D_Vienanaressilu2" localSheetId="2">'Forma 1'!$B$57</definedName>
    <definedName name="SIS072_D_Vienanaressilu2">'Forma 1'!$B$57</definedName>
    <definedName name="SIS072_D_Vienanaressilu2Formule" localSheetId="2">'Forma 1'!$B$58</definedName>
    <definedName name="SIS072_D_Vienanaressilu2Formule">'Forma 1'!$B$58</definedName>
    <definedName name="SIS072_F_Apskaiciuotasi1Kainos1" localSheetId="2">'Forma 1'!$E$76</definedName>
    <definedName name="SIS072_F_Apskaiciuotasi1Kainos1">'Forma 1'!$E$76</definedName>
    <definedName name="SIS072_F_Galutinesilumo1Kainos1" localSheetId="2">'Forma 1'!$E$78</definedName>
    <definedName name="SIS072_F_Galutinesilumo1Kainos1">'Forma 1'!$E$78</definedName>
    <definedName name="SIS072_F_Galutinesilumo2Kainos1" localSheetId="2">'Forma 1'!$E$79</definedName>
    <definedName name="SIS072_F_Galutinesilumo2Kainos1">'Forma 1'!$E$79</definedName>
    <definedName name="SIS072_F_Gamtiniudujuku1Kainos1" localSheetId="2">'Forma 1'!$E$18</definedName>
    <definedName name="SIS072_F_Gamtiniudujuku1Kainos1">'Forma 1'!$E$18</definedName>
    <definedName name="SIS072_F_Gamtiniudujuku1Rodiklispastaba1" localSheetId="2">'Forma 1'!$D$18</definedName>
    <definedName name="SIS072_F_Gamtiniudujuku1Rodiklispastaba1">'Forma 1'!$D$18</definedName>
    <definedName name="SIS072_F_Gamtiniudujuku2Kainos1" localSheetId="2">'Forma 1'!$E$19</definedName>
    <definedName name="SIS072_F_Gamtiniudujuku2Kainos1">'Forma 1'!$E$19</definedName>
    <definedName name="SIS072_F_Gamtiniudujuku2Rodiklispastaba1" localSheetId="2">'Forma 1'!$D$19</definedName>
    <definedName name="SIS072_F_Gamtiniudujuku2Rodiklispastaba1">'Forma 1'!$D$19</definedName>
    <definedName name="SIS072_F_Kintamojikaino1Kainos1" localSheetId="2">'Forma 1'!$E$53</definedName>
    <definedName name="SIS072_F_Kintamojikaino1Kainos1">'Forma 1'!$E$53</definedName>
    <definedName name="SIS072_F_Kintamojikaino2Kainos1" localSheetId="2">'Forma 1'!$E$61</definedName>
    <definedName name="SIS072_F_Kintamojikaino2Kainos1">'Forma 1'!$E$61</definedName>
    <definedName name="SIS072_F_Kurorusisivard2Kainos1" localSheetId="2">'Forma 1'!$E$48</definedName>
    <definedName name="SIS072_F_Kurorusisivard2Kainos1">'Forma 1'!$E$48</definedName>
    <definedName name="SIS072_F_Kurorusisivard2Rodiklispastaba1" localSheetId="2">'Forma 1'!$D$48</definedName>
    <definedName name="SIS072_F_Kurorusisivard2Rodiklispastaba1">'Forma 1'!$D$48</definedName>
    <definedName name="SIS072_F_Kurorusisivard3Kainos1" localSheetId="2">'Forma 1'!$E$49</definedName>
    <definedName name="SIS072_F_Kurorusisivard3Kainos1">'Forma 1'!$E$49</definedName>
    <definedName name="SIS072_F_Kurorusisivard3Rodiklispastaba1" localSheetId="2">'Forma 1'!$D$49</definedName>
    <definedName name="SIS072_F_Kurorusisivard3Rodiklispastaba1">'Forma 1'!$D$49</definedName>
    <definedName name="SIS072_F_Mazmeninioapta2Kainos1" localSheetId="2">'Forma 1'!$E$63</definedName>
    <definedName name="SIS072_F_Mazmeninioapta2Kainos1">'Forma 1'!$E$63</definedName>
    <definedName name="SIS072_F_Mazmeninioapta3Kainos1" localSheetId="2">'Forma 1'!$E$64</definedName>
    <definedName name="SIS072_F_Mazmeninioapta3Kainos1">'Forma 1'!$E$64</definedName>
    <definedName name="SIS072_F_Nenurodytakuro10Kainos1" localSheetId="2">'Forma 1'!$E$34</definedName>
    <definedName name="SIS072_F_Nenurodytakuro10Kainos1">'Forma 1'!$E$34</definedName>
    <definedName name="SIS072_F_Nenurodytakuro10Rodiklispastaba1" localSheetId="2">'Forma 1'!$D$34</definedName>
    <definedName name="SIS072_F_Nenurodytakuro10Rodiklispastaba1">'Forma 1'!$D$34</definedName>
    <definedName name="SIS072_F_Nenurodytakuro11Kainos1" localSheetId="2">'Forma 1'!$E$36</definedName>
    <definedName name="SIS072_F_Nenurodytakuro11Kainos1">'Forma 1'!$E$36</definedName>
    <definedName name="SIS072_F_Nenurodytakuro11Rodiklispastaba1" localSheetId="2">'Forma 1'!$D$36</definedName>
    <definedName name="SIS072_F_Nenurodytakuro11Rodiklispastaba1">'Forma 1'!$D$36</definedName>
    <definedName name="SIS072_F_Nenurodytakuro12Kainos1" localSheetId="2">'Forma 1'!$E$37</definedName>
    <definedName name="SIS072_F_Nenurodytakuro12Kainos1">'Forma 1'!$E$37</definedName>
    <definedName name="SIS072_F_Nenurodytakuro12Rodiklispastaba1" localSheetId="2">'Forma 1'!$D$37</definedName>
    <definedName name="SIS072_F_Nenurodytakuro12Rodiklispastaba1">'Forma 1'!$D$37</definedName>
    <definedName name="SIS072_F_Nenurodytakuro13Kainos1" localSheetId="2">'Forma 1'!$E$39</definedName>
    <definedName name="SIS072_F_Nenurodytakuro13Kainos1">'Forma 1'!$E$39</definedName>
    <definedName name="SIS072_F_Nenurodytakuro13Rodiklispastaba1" localSheetId="2">'Forma 1'!$D$39</definedName>
    <definedName name="SIS072_F_Nenurodytakuro13Rodiklispastaba1">'Forma 1'!$D$39</definedName>
    <definedName name="SIS072_F_Nenurodytakuro14Kainos1" localSheetId="2">'Forma 1'!$E$40</definedName>
    <definedName name="SIS072_F_Nenurodytakuro14Kainos1">'Forma 1'!$E$40</definedName>
    <definedName name="SIS072_F_Nenurodytakuro14Rodiklispastaba1" localSheetId="2">'Forma 1'!$D$40</definedName>
    <definedName name="SIS072_F_Nenurodytakuro14Rodiklispastaba1">'Forma 1'!$D$40</definedName>
    <definedName name="SIS072_F_Nenurodytakuro15Kainos1" localSheetId="2">'Forma 1'!$E$42</definedName>
    <definedName name="SIS072_F_Nenurodytakuro15Kainos1">'Forma 1'!$E$42</definedName>
    <definedName name="SIS072_F_Nenurodytakuro15Rodiklispastaba1" localSheetId="2">'Forma 1'!$D$42</definedName>
    <definedName name="SIS072_F_Nenurodytakuro15Rodiklispastaba1">'Forma 1'!$D$42</definedName>
    <definedName name="SIS072_F_Nenurodytakuro16Kainos1" localSheetId="2">'Forma 1'!$E$43</definedName>
    <definedName name="SIS072_F_Nenurodytakuro16Kainos1">'Forma 1'!$E$43</definedName>
    <definedName name="SIS072_F_Nenurodytakuro16Rodiklispastaba1" localSheetId="2">'Forma 1'!$D$43</definedName>
    <definedName name="SIS072_F_Nenurodytakuro16Rodiklispastaba1">'Forma 1'!$D$43</definedName>
    <definedName name="SIS072_F_Nenurodytakuro17Kainos1" localSheetId="2">'Forma 1'!$E$45</definedName>
    <definedName name="SIS072_F_Nenurodytakuro17Kainos1">'Forma 1'!$E$45</definedName>
    <definedName name="SIS072_F_Nenurodytakuro17Rodiklispastaba1" localSheetId="2">'Forma 1'!$D$45</definedName>
    <definedName name="SIS072_F_Nenurodytakuro17Rodiklispastaba1">'Forma 1'!$D$45</definedName>
    <definedName name="SIS072_F_Nenurodytakuro18Kainos1" localSheetId="2">'Forma 1'!$E$46</definedName>
    <definedName name="SIS072_F_Nenurodytakuro18Kainos1">'Forma 1'!$E$46</definedName>
    <definedName name="SIS072_F_Nenurodytakuro18Rodiklispastaba1" localSheetId="2">'Forma 1'!$D$46</definedName>
    <definedName name="SIS072_F_Nenurodytakuro18Rodiklispastaba1">'Forma 1'!$D$46</definedName>
    <definedName name="SIS072_F_Nenurodytakuro1Kainos1" localSheetId="2">'Forma 1'!$E$21</definedName>
    <definedName name="SIS072_F_Nenurodytakuro1Kainos1">'Forma 1'!$E$21</definedName>
    <definedName name="SIS072_F_Nenurodytakuro1Rodiklispastaba1" localSheetId="2">'Forma 1'!$D$21</definedName>
    <definedName name="SIS072_F_Nenurodytakuro1Rodiklispastaba1">'Forma 1'!$D$21</definedName>
    <definedName name="SIS072_F_Nenurodytakuro2Kainos1" localSheetId="2">'Forma 1'!$E$22</definedName>
    <definedName name="SIS072_F_Nenurodytakuro2Kainos1">'Forma 1'!$E$22</definedName>
    <definedName name="SIS072_F_Nenurodytakuro2Rodiklispastaba1" localSheetId="2">'Forma 1'!$D$22</definedName>
    <definedName name="SIS072_F_Nenurodytakuro2Rodiklispastaba1">'Forma 1'!$D$22</definedName>
    <definedName name="SIS072_F_Nenurodytakuro3Kainos1" localSheetId="2">'Forma 1'!$E$24</definedName>
    <definedName name="SIS072_F_Nenurodytakuro3Kainos1">'Forma 1'!$E$24</definedName>
    <definedName name="SIS072_F_Nenurodytakuro3Rodiklispastaba1" localSheetId="2">'Forma 1'!$D$24</definedName>
    <definedName name="SIS072_F_Nenurodytakuro3Rodiklispastaba1">'Forma 1'!$D$24</definedName>
    <definedName name="SIS072_F_Nenurodytakuro4Kainos1" localSheetId="2">'Forma 1'!$E$25</definedName>
    <definedName name="SIS072_F_Nenurodytakuro4Kainos1">'Forma 1'!$E$25</definedName>
    <definedName name="SIS072_F_Nenurodytakuro4Rodiklispastaba1" localSheetId="2">'Forma 1'!$D$25</definedName>
    <definedName name="SIS072_F_Nenurodytakuro4Rodiklispastaba1">'Forma 1'!$D$25</definedName>
    <definedName name="SIS072_F_Nenurodytakuro5Kainos1" localSheetId="2">'Forma 1'!$E$27</definedName>
    <definedName name="SIS072_F_Nenurodytakuro5Kainos1">'Forma 1'!$E$27</definedName>
    <definedName name="SIS072_F_Nenurodytakuro5Rodiklispastaba1" localSheetId="2">'Forma 1'!$D$27</definedName>
    <definedName name="SIS072_F_Nenurodytakuro5Rodiklispastaba1">'Forma 1'!$D$27</definedName>
    <definedName name="SIS072_F_Nenurodytakuro6Kainos1" localSheetId="2">'Forma 1'!$E$28</definedName>
    <definedName name="SIS072_F_Nenurodytakuro6Kainos1">'Forma 1'!$E$28</definedName>
    <definedName name="SIS072_F_Nenurodytakuro6Rodiklispastaba1" localSheetId="2">'Forma 1'!$D$28</definedName>
    <definedName name="SIS072_F_Nenurodytakuro6Rodiklispastaba1">'Forma 1'!$D$28</definedName>
    <definedName name="SIS072_F_Nenurodytakuro7Kainos1" localSheetId="2">'Forma 1'!$E$30</definedName>
    <definedName name="SIS072_F_Nenurodytakuro7Kainos1">'Forma 1'!$E$30</definedName>
    <definedName name="SIS072_F_Nenurodytakuro7Rodiklispastaba1" localSheetId="2">'Forma 1'!$D$30</definedName>
    <definedName name="SIS072_F_Nenurodytakuro7Rodiklispastaba1">'Forma 1'!$D$30</definedName>
    <definedName name="SIS072_F_Nenurodytakuro8Kainos1" localSheetId="2">'Forma 1'!$E$31</definedName>
    <definedName name="SIS072_F_Nenurodytakuro8Kainos1">'Forma 1'!$E$31</definedName>
    <definedName name="SIS072_F_Nenurodytakuro8Rodiklispastaba1" localSheetId="2">'Forma 1'!$D$31</definedName>
    <definedName name="SIS072_F_Nenurodytakuro8Rodiklispastaba1">'Forma 1'!$D$31</definedName>
    <definedName name="SIS072_F_Nenurodytakuro9Kainos1" localSheetId="2">'Forma 1'!$E$33</definedName>
    <definedName name="SIS072_F_Nenurodytakuro9Kainos1">'Forma 1'!$E$33</definedName>
    <definedName name="SIS072_F_Nenurodytakuro9Rodiklispastaba1" localSheetId="2">'Forma 1'!$D$33</definedName>
    <definedName name="SIS072_F_Nenurodytakuro9Rodiklispastaba1">'Forma 1'!$D$33</definedName>
    <definedName name="SIS072_F_Nepadengtusana1Kainos1" localSheetId="2">'Forma 1'!$E$65</definedName>
    <definedName name="SIS072_F_Nepadengtusana1Kainos1">'Forma 1'!$E$65</definedName>
    <definedName name="SIS072_F_Papildomadedam10Kainos1" localSheetId="2">'Forma 1'!$E$75</definedName>
    <definedName name="SIS072_F_Papildomadedam10Kainos1">'Forma 1'!$E$75</definedName>
    <definedName name="SIS072_F_Papildomadedam10Rodiklispastaba1" localSheetId="2">'Forma 1'!$D$75</definedName>
    <definedName name="SIS072_F_Papildomadedam10Rodiklispastaba1">'Forma 1'!$D$75</definedName>
    <definedName name="SIS072_F_Papildomadedam1Kainos1" localSheetId="2">'Forma 1'!$E$66</definedName>
    <definedName name="SIS072_F_Papildomadedam1Kainos1">'Forma 1'!$E$66</definedName>
    <definedName name="SIS072_F_Papildomadedam1Rodiklispastaba1" localSheetId="2">'Forma 1'!$D$66</definedName>
    <definedName name="SIS072_F_Papildomadedam1Rodiklispastaba1">'Forma 1'!$D$66</definedName>
    <definedName name="SIS072_F_Papildomadedam2Kainos1" localSheetId="2">'Forma 1'!$E$67</definedName>
    <definedName name="SIS072_F_Papildomadedam2Kainos1">'Forma 1'!$E$67</definedName>
    <definedName name="SIS072_F_Papildomadedam2Rodiklispastaba1" localSheetId="2">'Forma 1'!$D$67</definedName>
    <definedName name="SIS072_F_Papildomadedam2Rodiklispastaba1">'Forma 1'!$D$67</definedName>
    <definedName name="SIS072_F_Papildomadedam3Kainos1" localSheetId="2">'Forma 1'!$E$68</definedName>
    <definedName name="SIS072_F_Papildomadedam3Kainos1">'Forma 1'!$E$68</definedName>
    <definedName name="SIS072_F_Papildomadedam3Rodiklispastaba1" localSheetId="2">'Forma 1'!$D$68</definedName>
    <definedName name="SIS072_F_Papildomadedam3Rodiklispastaba1">'Forma 1'!$D$68</definedName>
    <definedName name="SIS072_F_Papildomadedam4Kainos1" localSheetId="2">'Forma 1'!$E$69</definedName>
    <definedName name="SIS072_F_Papildomadedam4Kainos1">'Forma 1'!$E$69</definedName>
    <definedName name="SIS072_F_Papildomadedam4Rodiklispastaba1" localSheetId="2">'Forma 1'!$D$69</definedName>
    <definedName name="SIS072_F_Papildomadedam4Rodiklispastaba1">'Forma 1'!$D$69</definedName>
    <definedName name="SIS072_F_Papildomadedam5Kainos1" localSheetId="2">'Forma 1'!$E$70</definedName>
    <definedName name="SIS072_F_Papildomadedam5Kainos1">'Forma 1'!$E$70</definedName>
    <definedName name="SIS072_F_Papildomadedam5Rodiklispastaba1" localSheetId="2">'Forma 1'!$D$70</definedName>
    <definedName name="SIS072_F_Papildomadedam5Rodiklispastaba1">'Forma 1'!$D$70</definedName>
    <definedName name="SIS072_F_Papildomadedam6Kainos1" localSheetId="2">'Forma 1'!$E$71</definedName>
    <definedName name="SIS072_F_Papildomadedam6Kainos1">'Forma 1'!$E$71</definedName>
    <definedName name="SIS072_F_Papildomadedam6Rodiklispastaba1" localSheetId="2">'Forma 1'!$D$71</definedName>
    <definedName name="SIS072_F_Papildomadedam6Rodiklispastaba1">'Forma 1'!$D$71</definedName>
    <definedName name="SIS072_F_Papildomadedam7Kainos1" localSheetId="2">'Forma 1'!$E$72</definedName>
    <definedName name="SIS072_F_Papildomadedam7Kainos1">'Forma 1'!$E$72</definedName>
    <definedName name="SIS072_F_Papildomadedam7Rodiklispastaba1" localSheetId="2">'Forma 1'!$D$72</definedName>
    <definedName name="SIS072_F_Papildomadedam7Rodiklispastaba1">'Forma 1'!$D$72</definedName>
    <definedName name="SIS072_F_Papildomadedam8Kainos1" localSheetId="2">'Forma 1'!$E$73</definedName>
    <definedName name="SIS072_F_Papildomadedam8Kainos1">'Forma 1'!$E$73</definedName>
    <definedName name="SIS072_F_Papildomadedam8Rodiklispastaba1" localSheetId="2">'Forma 1'!$D$73</definedName>
    <definedName name="SIS072_F_Papildomadedam8Rodiklispastaba1">'Forma 1'!$D$73</definedName>
    <definedName name="SIS072_F_Papildomadedam9Kainos1" localSheetId="2">'Forma 1'!$E$74</definedName>
    <definedName name="SIS072_F_Papildomadedam9Kainos1">'Forma 1'!$E$74</definedName>
    <definedName name="SIS072_F_Papildomadedam9Rodiklispastaba1" localSheetId="2">'Forma 1'!$D$74</definedName>
    <definedName name="SIS072_F_Papildomadedam9Rodiklispastaba1">'Forma 1'!$D$74</definedName>
    <definedName name="SIS072_F_Pastoviojikain1Kainos1" localSheetId="2">'Forma 1'!$E$52</definedName>
    <definedName name="SIS072_F_Pastoviojikain1Kainos1">'Forma 1'!$E$52</definedName>
    <definedName name="SIS072_F_Pastoviojikain2Kainos1" localSheetId="2">'Forma 1'!$E$60</definedName>
    <definedName name="SIS072_F_Pastoviojikain2Kainos1">'Forma 1'!$E$60</definedName>
    <definedName name="SIS072_F_Praejusimenesi1Kainos1" localSheetId="2">'Forma 1'!$E$80</definedName>
    <definedName name="SIS072_F_Praejusimenesi1Kainos1">'Forma 1'!$E$80</definedName>
    <definedName name="SIS072_F_Praejusimenesi1Rodiklispastaba1" localSheetId="2">'Forma 1'!$D$80</definedName>
    <definedName name="SIS072_F_Praejusimenesi1Rodiklispastaba1">'Forma 1'!$D$80</definedName>
    <definedName name="SIS072_F_Praejusimenesi2Kainos1" localSheetId="2">'Forma 1'!$E$81</definedName>
    <definedName name="SIS072_F_Praejusimenesi2Kainos1">'Forma 1'!$E$81</definedName>
    <definedName name="SIS072_F_Praejusimenesi2Rodiklispastaba1" localSheetId="2">'Forma 1'!$D$81</definedName>
    <definedName name="SIS072_F_Praejusimenesi2Rodiklispastaba1">'Forma 1'!$D$81</definedName>
    <definedName name="SIS072_F_Praejusimenesi3Kainos1" localSheetId="2">'Forma 1'!$E$89</definedName>
    <definedName name="SIS072_F_Praejusimenesi3Kainos1">'Forma 1'!$E$89</definedName>
    <definedName name="SIS072_F_Praejusimenesi3Rodiklispastaba1" localSheetId="2">'Forma 1'!$D$89</definedName>
    <definedName name="SIS072_F_Praejusimenesi3Rodiklispastaba1">'Forma 1'!$D$89</definedName>
    <definedName name="SIS072_F_Savivaldybeiva10Kainos1" localSheetId="2">'Forma 1'!$E$92</definedName>
    <definedName name="SIS072_F_Savivaldybeiva10Kainos1">'Forma 1'!$E$92</definedName>
    <definedName name="SIS072_F_Savivaldybeiva10Rodiklispastaba1" localSheetId="2">'Forma 1'!$D$92</definedName>
    <definedName name="SIS072_F_Savivaldybeiva10Rodiklispastaba1">'Forma 1'!$D$92</definedName>
    <definedName name="SIS072_F_Savivaldybeiva11Kainos1" localSheetId="2">'Forma 1'!$E$93</definedName>
    <definedName name="SIS072_F_Savivaldybeiva11Kainos1">'Forma 1'!$E$93</definedName>
    <definedName name="SIS072_F_Savivaldybeiva11Rodiklispastaba1" localSheetId="2">'Forma 1'!$D$93</definedName>
    <definedName name="SIS072_F_Savivaldybeiva11Rodiklispastaba1">'Forma 1'!$D$93</definedName>
    <definedName name="SIS072_F_Savivaldybeiva12Kainos1" localSheetId="2">'Forma 1'!$E$94</definedName>
    <definedName name="SIS072_F_Savivaldybeiva12Kainos1">'Forma 1'!$E$94</definedName>
    <definedName name="SIS072_F_Savivaldybeiva12Rodiklispastaba1" localSheetId="2">'Forma 1'!$D$94</definedName>
    <definedName name="SIS072_F_Savivaldybeiva12Rodiklispastaba1">'Forma 1'!$D$94</definedName>
    <definedName name="SIS072_F_Savivaldybeiva13Kainos1" localSheetId="2">'Forma 1'!$E$95</definedName>
    <definedName name="SIS072_F_Savivaldybeiva13Kainos1">'Forma 1'!$E$95</definedName>
    <definedName name="SIS072_F_Savivaldybeiva13Rodiklispastaba1" localSheetId="2">'Forma 1'!$D$95</definedName>
    <definedName name="SIS072_F_Savivaldybeiva13Rodiklispastaba1">'Forma 1'!$D$95</definedName>
    <definedName name="SIS072_F_Savivaldybeiva14Kainos1" localSheetId="2">'Forma 1'!$E$96</definedName>
    <definedName name="SIS072_F_Savivaldybeiva14Kainos1">'Forma 1'!$E$96</definedName>
    <definedName name="SIS072_F_Savivaldybeiva14Rodiklispastaba1" localSheetId="2">'Forma 1'!$D$96</definedName>
    <definedName name="SIS072_F_Savivaldybeiva14Rodiklispastaba1">'Forma 1'!$D$96</definedName>
    <definedName name="SIS072_F_Savivaldybeiva1Kainos1" localSheetId="2">'Forma 1'!$E$82</definedName>
    <definedName name="SIS072_F_Savivaldybeiva1Kainos1">'Forma 1'!$E$82</definedName>
    <definedName name="SIS072_F_Savivaldybeiva1Rodiklispastaba1" localSheetId="2">'Forma 1'!$D$82</definedName>
    <definedName name="SIS072_F_Savivaldybeiva1Rodiklispastaba1">'Forma 1'!$D$82</definedName>
    <definedName name="SIS072_F_Savivaldybeiva2Kainos1" localSheetId="2">'Forma 1'!$E$83</definedName>
    <definedName name="SIS072_F_Savivaldybeiva2Kainos1">'Forma 1'!$E$83</definedName>
    <definedName name="SIS072_F_Savivaldybeiva2Rodiklispastaba1" localSheetId="2">'Forma 1'!$D$83</definedName>
    <definedName name="SIS072_F_Savivaldybeiva2Rodiklispastaba1">'Forma 1'!$D$83</definedName>
    <definedName name="SIS072_F_Savivaldybeiva3Kainos1" localSheetId="2">'Forma 1'!$E$84</definedName>
    <definedName name="SIS072_F_Savivaldybeiva3Kainos1">'Forma 1'!$E$84</definedName>
    <definedName name="SIS072_F_Savivaldybeiva3Rodiklispastaba1" localSheetId="2">'Forma 1'!$D$84</definedName>
    <definedName name="SIS072_F_Savivaldybeiva3Rodiklispastaba1">'Forma 1'!$D$84</definedName>
    <definedName name="SIS072_F_Savivaldybeiva4Kainos1" localSheetId="2">'Forma 1'!$E$85</definedName>
    <definedName name="SIS072_F_Savivaldybeiva4Kainos1">'Forma 1'!$E$85</definedName>
    <definedName name="SIS072_F_Savivaldybeiva4Rodiklispastaba1" localSheetId="2">'Forma 1'!$D$85</definedName>
    <definedName name="SIS072_F_Savivaldybeiva4Rodiklispastaba1">'Forma 1'!$D$85</definedName>
    <definedName name="SIS072_F_Savivaldybeiva5Kainos1" localSheetId="2">'Forma 1'!$E$86</definedName>
    <definedName name="SIS072_F_Savivaldybeiva5Kainos1">'Forma 1'!$E$86</definedName>
    <definedName name="SIS072_F_Savivaldybeiva5Rodiklispastaba1" localSheetId="2">'Forma 1'!$D$86</definedName>
    <definedName name="SIS072_F_Savivaldybeiva5Rodiklispastaba1">'Forma 1'!$D$86</definedName>
    <definedName name="SIS072_F_Savivaldybeiva6Kainos1" localSheetId="2">'Forma 1'!$E$87</definedName>
    <definedName name="SIS072_F_Savivaldybeiva6Kainos1">'Forma 1'!$E$87</definedName>
    <definedName name="SIS072_F_Savivaldybeiva6Rodiklispastaba1" localSheetId="2">'Forma 1'!$D$87</definedName>
    <definedName name="SIS072_F_Savivaldybeiva6Rodiklispastaba1">'Forma 1'!$D$87</definedName>
    <definedName name="SIS072_F_Savivaldybeiva7Kainos1" localSheetId="2">'Forma 1'!$E$88</definedName>
    <definedName name="SIS072_F_Savivaldybeiva7Kainos1">'Forma 1'!$E$88</definedName>
    <definedName name="SIS072_F_Savivaldybeiva7Rodiklispastaba1" localSheetId="2">'Forma 1'!$D$88</definedName>
    <definedName name="SIS072_F_Savivaldybeiva7Rodiklispastaba1">'Forma 1'!$D$88</definedName>
    <definedName name="SIS072_F_Savivaldybeiva8Kainos1" localSheetId="2">'Forma 1'!$E$90</definedName>
    <definedName name="SIS072_F_Savivaldybeiva8Kainos1">'Forma 1'!$E$90</definedName>
    <definedName name="SIS072_F_Savivaldybeiva8Rodiklispastaba1" localSheetId="2">'Forma 1'!$D$90</definedName>
    <definedName name="SIS072_F_Savivaldybeiva8Rodiklispastaba1">'Forma 1'!$D$90</definedName>
    <definedName name="SIS072_F_Savivaldybeiva9Kainos1" localSheetId="2">'Forma 1'!$E$91</definedName>
    <definedName name="SIS072_F_Savivaldybeiva9Kainos1">'Forma 1'!$E$91</definedName>
    <definedName name="SIS072_F_Savivaldybeiva9Rodiklispastaba1" localSheetId="2">'Forma 1'!$D$91</definedName>
    <definedName name="SIS072_F_Savivaldybeiva9Rodiklispastaba1">'Forma 1'!$D$91</definedName>
    <definedName name="SIS072_F_Silumosisigiji1Kainos1" localSheetId="2">'Forma 1'!$E$50</definedName>
    <definedName name="SIS072_F_Silumosisigiji1Kainos1">'Forma 1'!$E$50</definedName>
    <definedName name="SIS072_F_Silumosperdavi2Kainos1" localSheetId="2">'Forma 1'!$E$55</definedName>
    <definedName name="SIS072_F_Silumosperdavi2Kainos1">'Forma 1'!$E$55</definedName>
    <definedName name="SIS072_F_Silumosprodukt2Kainos1" localSheetId="2">'Forma 1'!$E$12</definedName>
    <definedName name="SIS072_F_Silumosprodukt2Kainos1">'Forma 1'!$E$12</definedName>
    <definedName name="SIS072_F_Sprendimasnuta1Kainos1" localSheetId="2">'Forma 1'!$E$97</definedName>
    <definedName name="SIS072_F_Sprendimasnuta1Kainos1">'Forma 1'!$E$97</definedName>
    <definedName name="SIS072_F_Sprendimasnuta1Matovnt1" localSheetId="2">'Forma 1'!$C$97</definedName>
    <definedName name="SIS072_F_Sprendimasnuta1Matovnt1">'Forma 1'!$C$97</definedName>
    <definedName name="SIS072_F_Sprendimasnuta1Rodiklispastaba1" localSheetId="2">'Forma 1'!$D$97</definedName>
    <definedName name="SIS072_F_Sprendimasnuta1Rodiklispastaba1">'Forma 1'!$D$97</definedName>
    <definedName name="SIS072_F_Subsidijosdydis1Kainos1" localSheetId="2">'Forma 1'!$E$77</definedName>
    <definedName name="SIS072_F_Subsidijosdydis1Kainos1">'Forma 1'!$E$77</definedName>
    <definedName name="SIS072_F_Subsidijosdydis1Rodiklispastaba1" localSheetId="2">'Forma 1'!$D$77</definedName>
    <definedName name="SIS072_F_Subsidijosdydis1Rodiklispastaba1">'Forma 1'!$D$77</definedName>
    <definedName name="SIS072_F_Vidutinesverti1Kainos1" localSheetId="2">'Forma 1'!$E$16</definedName>
    <definedName name="SIS072_F_Vidutinesverti1Kainos1">'Forma 1'!$E$16</definedName>
    <definedName name="SIS072_F_Vidutinesverti1Rodiklispastaba1" localSheetId="2">'Forma 1'!$D$16</definedName>
    <definedName name="SIS072_F_Vidutinesverti1Rodiklispastaba1">'Forma 1'!$D$16</definedName>
    <definedName name="SIS072_F_Vienanareskain1Kainos1" localSheetId="2">'Forma 1'!$E$13</definedName>
    <definedName name="SIS072_F_Vienanareskain1Kainos1">'Forma 1'!$E$13</definedName>
    <definedName name="SIS072_F_Vienanareskain2FormuleKainos1" localSheetId="2">'Forma 1'!$E$15</definedName>
    <definedName name="SIS072_F_Vienanareskain2FormuleKainos1">'Forma 1'!$E$15</definedName>
    <definedName name="SIS072_F_Vienanareskain2FormuleRodiklispastaba1" localSheetId="2">'Forma 1'!$D$15</definedName>
    <definedName name="SIS072_F_Vienanareskain2FormuleRodiklispastaba1">'Forma 1'!$D$15</definedName>
    <definedName name="SIS072_F_Vienanareskain2Kainos1" localSheetId="2">'Forma 1'!$E$14</definedName>
    <definedName name="SIS072_F_Vienanareskain2Kainos1">'Forma 1'!$E$14</definedName>
    <definedName name="SIS072_F_Vienanaressilu1Kainos1" localSheetId="2">'Forma 1'!$E$56</definedName>
    <definedName name="SIS072_F_Vienanaressilu1Kainos1">'Forma 1'!$E$56</definedName>
    <definedName name="SIS072_F_Vienanaressilu2FormuleKainos1" localSheetId="2">'Forma 1'!$E$58</definedName>
    <definedName name="SIS072_F_Vienanaressilu2FormuleKainos1">'Forma 1'!$E$58</definedName>
    <definedName name="SIS072_F_Vienanaressilu2FormuleRodiklispastaba1" localSheetId="2">'Forma 1'!$D$58</definedName>
    <definedName name="SIS072_F_Vienanaressilu2FormuleRodiklispastaba1">'Forma 1'!$D$58</definedName>
    <definedName name="SIS072_F_Vienanaressilu2Kainos1" localSheetId="2">'Forma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4" l="1"/>
  <c r="E81" i="4"/>
  <c r="E65" i="4"/>
  <c r="B49" i="4"/>
  <c r="B48" i="4"/>
  <c r="B46" i="4"/>
  <c r="B45" i="4"/>
  <c r="B43" i="4"/>
  <c r="B42" i="4"/>
  <c r="B40" i="4"/>
  <c r="B39" i="4"/>
  <c r="B37" i="4"/>
  <c r="B36" i="4"/>
  <c r="B34" i="4"/>
  <c r="B33" i="4"/>
  <c r="B31" i="4"/>
  <c r="B30" i="4"/>
  <c r="B28" i="4"/>
  <c r="B27" i="4"/>
  <c r="B25" i="4"/>
  <c r="B24" i="4"/>
  <c r="B22" i="4"/>
  <c r="B21" i="4"/>
  <c r="E16" i="4"/>
  <c r="E14" i="4" s="1"/>
  <c r="E57" i="4" s="1"/>
  <c r="E17" i="3"/>
  <c r="E17" i="2"/>
  <c r="E61" i="4" l="1"/>
  <c r="E53" i="4"/>
  <c r="E12" i="4"/>
  <c r="E55" i="4" l="1"/>
  <c r="E76" i="4" s="1"/>
  <c r="E78" i="4" s="1"/>
  <c r="E14" i="2" s="1"/>
  <c r="E12" i="2" l="1"/>
  <c r="E21" i="2" s="1"/>
  <c r="E22" i="2" s="1"/>
  <c r="E79" i="4"/>
  <c r="E14" i="3"/>
  <c r="E12" i="3" s="1"/>
  <c r="E21" i="3" s="1"/>
  <c r="E22" i="3" s="1"/>
</calcChain>
</file>

<file path=xl/sharedStrings.xml><?xml version="1.0" encoding="utf-8"?>
<sst xmlns="http://schemas.openxmlformats.org/spreadsheetml/2006/main" count="428" uniqueCount="232">
  <si>
    <t>Ūkio subjektas: MAŽEIKIŲ ŠILUMOS TINKLAI UAB</t>
  </si>
  <si>
    <t xml:space="preserve">Ataskaitinis laikotarpis:  - </t>
  </si>
  <si>
    <t>Karšto vandens kainos skaičiavimas (kitiems vartotojams)</t>
  </si>
  <si>
    <t>Eil. Nr.</t>
  </si>
  <si>
    <t>Pavadinimas</t>
  </si>
  <si>
    <t>Mato vnt.</t>
  </si>
  <si>
    <t>Rodiklis / pastaba</t>
  </si>
  <si>
    <t>Kainos / kiekiai</t>
  </si>
  <si>
    <t>1.</t>
  </si>
  <si>
    <t>KARŠTO VANDENS KAINOS DEDAMOSIOS:</t>
  </si>
  <si>
    <t>1.1.</t>
  </si>
  <si>
    <t>karšto vandens kainos pastovioji dedamoji</t>
  </si>
  <si>
    <r>
      <t>Eur/m</t>
    </r>
    <r>
      <rPr>
        <vertAlign val="superscript"/>
        <sz val="12"/>
        <color theme="1"/>
        <rFont val="Times New Roman"/>
        <family val="1"/>
        <charset val="186"/>
      </rPr>
      <t>3</t>
    </r>
  </si>
  <si>
    <r>
      <t>T</t>
    </r>
    <r>
      <rPr>
        <vertAlign val="subscript"/>
        <sz val="12"/>
        <color theme="1"/>
        <rFont val="Times New Roman"/>
        <family val="1"/>
        <charset val="186"/>
      </rPr>
      <t xml:space="preserve">kv pd </t>
    </r>
  </si>
  <si>
    <t>1.2.</t>
  </si>
  <si>
    <t>karšto vandens kainos kintamoji dedamoji</t>
  </si>
  <si>
    <r>
      <t>T</t>
    </r>
    <r>
      <rPr>
        <vertAlign val="subscript"/>
        <sz val="12"/>
        <color theme="1"/>
        <rFont val="Times New Roman"/>
        <family val="1"/>
        <charset val="186"/>
      </rPr>
      <t xml:space="preserve">kv kd </t>
    </r>
  </si>
  <si>
    <t>formulė</t>
  </si>
  <si>
    <t>2.</t>
  </si>
  <si>
    <t>Šilumos kaina, naudojama karšto vandens kainos skaičiavimuose</t>
  </si>
  <si>
    <t>ct/kWh</t>
  </si>
  <si>
    <t>-</t>
  </si>
  <si>
    <t>3.</t>
  </si>
  <si>
    <t>Geriamojo vandens tiekimo ir nuotekų tvarkymo paslaugų kaina</t>
  </si>
  <si>
    <t>4.</t>
  </si>
  <si>
    <t>Geriamojo vandens pardavimo kaina</t>
  </si>
  <si>
    <t>Eur/apsk. pr. per mėn.</t>
  </si>
  <si>
    <t>5.</t>
  </si>
  <si>
    <r>
      <t xml:space="preserve">PAPILDOMA DEDAMOJI </t>
    </r>
    <r>
      <rPr>
        <sz val="12"/>
        <color theme="1"/>
        <rFont val="Times New Roman"/>
        <family val="1"/>
      </rPr>
      <t>(5.1. + 5.2. + ...)</t>
    </r>
  </si>
  <si>
    <r>
      <t>Eur/m</t>
    </r>
    <r>
      <rPr>
        <b/>
        <vertAlign val="superscript"/>
        <sz val="12"/>
        <color theme="1"/>
        <rFont val="Times New Roman"/>
        <family val="1"/>
      </rPr>
      <t>3</t>
    </r>
  </si>
  <si>
    <t>5.1.</t>
  </si>
  <si>
    <r>
      <t xml:space="preserve">Papildoma dedamoji dėl </t>
    </r>
    <r>
      <rPr>
        <i/>
        <sz val="12"/>
        <color theme="1"/>
        <rFont val="Times New Roman"/>
        <family val="1"/>
      </rPr>
      <t>(įrašyti),</t>
    </r>
    <r>
      <rPr>
        <sz val="12"/>
        <color theme="1"/>
        <rFont val="Times New Roman"/>
        <family val="1"/>
      </rPr>
      <t xml:space="preserve"> nustatyta </t>
    </r>
    <r>
      <rPr>
        <i/>
        <sz val="12"/>
        <color theme="1"/>
        <rFont val="Times New Roman"/>
        <family val="1"/>
      </rPr>
      <t>(įrašyti sprendimo, nutarimo ar ūkio subjekto įstatuose nustatyto dokumento datą ir numerį)</t>
    </r>
  </si>
  <si>
    <r>
      <t>Eur/m</t>
    </r>
    <r>
      <rPr>
        <vertAlign val="superscript"/>
        <sz val="12"/>
        <color theme="1"/>
        <rFont val="Times New Roman"/>
        <family val="1"/>
      </rPr>
      <t>3</t>
    </r>
  </si>
  <si>
    <t>Taikymo laikotarpis
nuo (įrašyti laikotarpį)
iki (įrašyti laikotarpį)</t>
  </si>
  <si>
    <t>5.2.</t>
  </si>
  <si>
    <t>5.3.</t>
  </si>
  <si>
    <t>6.</t>
  </si>
  <si>
    <r>
      <t xml:space="preserve">Galutinė karšto vandens kaina </t>
    </r>
    <r>
      <rPr>
        <b/>
        <i/>
        <sz val="12"/>
        <color theme="1"/>
        <rFont val="Times New Roman"/>
        <family val="1"/>
      </rPr>
      <t>(be PVM)</t>
    </r>
    <r>
      <rPr>
        <b/>
        <sz val="12"/>
        <color theme="1"/>
        <rFont val="Times New Roman"/>
        <family val="1"/>
        <charset val="186"/>
      </rPr>
      <t xml:space="preserve">  </t>
    </r>
    <r>
      <rPr>
        <sz val="12"/>
        <color theme="1"/>
        <rFont val="Times New Roman"/>
        <family val="1"/>
      </rPr>
      <t>(1.1. + 1.2. + 5)</t>
    </r>
  </si>
  <si>
    <r>
      <t>Eur/m</t>
    </r>
    <r>
      <rPr>
        <b/>
        <vertAlign val="superscript"/>
        <sz val="12"/>
        <color theme="1"/>
        <rFont val="Times New Roman"/>
        <family val="1"/>
        <charset val="186"/>
      </rPr>
      <t>3</t>
    </r>
  </si>
  <si>
    <t>7.</t>
  </si>
  <si>
    <r>
      <t xml:space="preserve">Galutinė karšto vandens kaina </t>
    </r>
    <r>
      <rPr>
        <b/>
        <i/>
        <sz val="12"/>
        <color theme="1"/>
        <rFont val="Times New Roman"/>
        <family val="1"/>
      </rPr>
      <t>(su PVM)</t>
    </r>
  </si>
  <si>
    <t>8.</t>
  </si>
  <si>
    <t>Nutarimas ar ūkio subjekto įstatuose nustatytas dokumentas, kuriuo nustatytos karšto vandens kainos dedamosios</t>
  </si>
  <si>
    <t>Pastabos:</t>
  </si>
  <si>
    <t>1. Žymėjimai, nurodyti 4 stulpelyje, atitinka Karšto vandens kainų nustatymo metodikos, patvirtintos Tarybos 2009 m. liepos 21 d. nutarimu Nr. O3-106, nustatytus žymėjimus.</t>
  </si>
  <si>
    <t>2. 4 stulpelio 1.2. eil. įrašoma karšto vandens kainos kintamosios dedamosios formulė, nustatyta reguliuojančios institucijos nutarimu ar ūkio subjekto įstatuose nustatytu dokumentu.</t>
  </si>
  <si>
    <t>3. 4 stulpelio 3 eil. nurodomas institucijos nutarimas, sprendimas ar ūkio subjekto įstatuose nustatytas dokumentas, kuriuo nustatytos geriamojo vandens tiekimo, nuotekų tvarkymo paslaugų ir pardavimo kainos.</t>
  </si>
  <si>
    <t>Karšto vandens kainos skaičiavimas (vartotojams daugiabučiuose namuose)</t>
  </si>
  <si>
    <r>
      <t>T</t>
    </r>
    <r>
      <rPr>
        <vertAlign val="subscript"/>
        <sz val="12"/>
        <color theme="1"/>
        <rFont val="Times New Roman"/>
        <family val="1"/>
        <charset val="186"/>
      </rPr>
      <t>kv kd</t>
    </r>
    <r>
      <rPr>
        <sz val="12"/>
        <color theme="1"/>
        <rFont val="Times New Roman"/>
        <family val="1"/>
        <charset val="186"/>
      </rPr>
      <t xml:space="preserve"> </t>
    </r>
  </si>
  <si>
    <t>Šilumos kainos skaičiavimas (I)</t>
  </si>
  <si>
    <t>Energetikos, geriamojo vandens tiekimo ir nuotekų tvarkymo, paviršinių nuotekų tvarkymo įmonių informacijos teikimo taisyklių 22 priedas</t>
  </si>
  <si>
    <t>Kainos</t>
  </si>
  <si>
    <t>Kuro rūšys:</t>
  </si>
  <si>
    <t>Kuro rūšies linksnis:</t>
  </si>
  <si>
    <t>Mėnesiai:</t>
  </si>
  <si>
    <t>Mazutas</t>
  </si>
  <si>
    <t>Mazuto</t>
  </si>
  <si>
    <t>Sausis</t>
  </si>
  <si>
    <t>ŠILUMOS (PRODUKTO) GAMYBOS (ĮSIGIJIMO) KAINOS DEDAMOSIOS</t>
  </si>
  <si>
    <t>Medienos skiedros</t>
  </si>
  <si>
    <t>Medienos skiedrų</t>
  </si>
  <si>
    <t>Vasaris</t>
  </si>
  <si>
    <t>Šilumos (produkto) gamybos (įsigijimo) vienanarė kaina (kainos dedamosios) (1.1.1 + 1.1.2)</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</si>
  <si>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</si>
  <si>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</si>
  <si>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</si>
  <si>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</si>
  <si>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</si>
  <si>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</si>
  <si>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</si>
  <si>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</si>
  <si>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</si>
  <si>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</si>
  <si>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</si>
  <si>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</si>
  <si>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</si>
  <si>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</si>
  <si>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</si>
  <si>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</si>
  <si>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</si>
  <si>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</si>
  <si>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</si>
  <si>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</si>
  <si>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</si>
  <si>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</si>
  <si>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</si>
  <si>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</si>
  <si>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</si>
  <si>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</si>
  <si>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</si>
  <si>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</si>
  <si>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</si>
  <si>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</si>
  <si>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</si>
  <si>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</si>
  <si>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</si>
  <si>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</si>
  <si>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</si>
  <si>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</si>
  <si>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</si>
  <si>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</si>
  <si>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</si>
  <si>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</si>
  <si>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</si>
  <si>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</si>
  <si>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Prašome pasirinktį kuro rūšį</t>
  </si>
  <si>
    <t>Biodujos</t>
  </si>
  <si>
    <t>Biodujų</t>
  </si>
  <si>
    <t>Lapkritis</t>
  </si>
  <si>
    <t xml:space="preserve">Eur/MWh </t>
  </si>
  <si>
    <t>Šiaudai (įskaitant grūdų išvalas)</t>
  </si>
  <si>
    <t>Šiaudų (įskaitant grūdų išvalas)</t>
  </si>
  <si>
    <t>Gruodis</t>
  </si>
  <si>
    <t>1.1.3.2.2.</t>
  </si>
  <si>
    <t>Durpės</t>
  </si>
  <si>
    <t>Durpių</t>
  </si>
  <si>
    <t>1.1.3.3.</t>
  </si>
  <si>
    <t>1.1.3.3.1.</t>
  </si>
  <si>
    <t>1.1.3.3.2.</t>
  </si>
  <si>
    <t>1.1.3.4.</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</si>
  <si>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</si>
  <si>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</si>
  <si>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</si>
  <si>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</si>
  <si>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</si>
  <si>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</si>
  <si>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</si>
  <si>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</si>
  <si>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</si>
  <si>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</si>
  <si>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</si>
  <si>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</si>
  <si>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</si>
  <si>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</si>
  <si>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</si>
  <si>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</si>
  <si>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</si>
  <si>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</si>
  <si>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</si>
  <si>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</si>
  <si>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</si>
  <si>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</si>
  <si>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</si>
  <si>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</si>
  <si>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</si>
  <si>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r>
      <rPr>
        <b/>
        <sz val="12"/>
        <color rgb="FF000000"/>
        <rFont val="Times New Roman"/>
        <family val="1"/>
      </rPr>
      <t>Šilumos</t>
    </r>
    <r>
      <rPr>
        <sz val="12"/>
        <color rgb="FF000000"/>
        <rFont val="Times New Roman"/>
        <family val="1"/>
      </rPr>
      <t xml:space="preserve"> įsigijimo šilumos aukcione kaina </t>
    </r>
    <r>
      <rPr>
        <b/>
        <sz val="12"/>
        <color rgb="FF000000"/>
        <rFont val="Times New Roman"/>
        <family val="1"/>
      </rPr>
      <t>taikoma šilumos kainos skaičiavime</t>
    </r>
  </si>
  <si>
    <t>Šilumos (produkto) gamybos (įsigijimo) dvinarė kaina (kainos dedamosios):</t>
  </si>
  <si>
    <t>1.2.1.</t>
  </si>
  <si>
    <r>
      <t>pastovioji kainos dalis (</t>
    </r>
    <r>
      <rPr>
        <i/>
        <sz val="12"/>
        <rFont val="Times New Roman"/>
        <family val="1"/>
        <charset val="186"/>
      </rPr>
      <t>mėnesio užmokestis</t>
    </r>
    <r>
      <rPr>
        <sz val="12"/>
        <rFont val="Times New Roman"/>
        <family val="1"/>
        <charset val="186"/>
      </rPr>
      <t>)</t>
    </r>
  </si>
  <si>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</si>
  <si>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</si>
  <si>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</si>
  <si>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</si>
  <si>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</si>
  <si>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ŠILUMOS PERDAVIMO KAINOS DEDAMOSIOS</t>
  </si>
  <si>
    <t>2.1.</t>
  </si>
  <si>
    <r>
      <t>Šilumos perdavimo vienanarė kaina (</t>
    </r>
    <r>
      <rPr>
        <i/>
        <sz val="12"/>
        <color rgb="FF000000"/>
        <rFont val="Times New Roman"/>
        <family val="1"/>
      </rPr>
      <t>kainos dedamosios)</t>
    </r>
    <r>
      <rPr>
        <sz val="12"/>
        <color rgb="FF000000"/>
        <rFont val="Times New Roman"/>
        <family val="1"/>
      </rPr>
      <t xml:space="preserve"> </t>
    </r>
    <r>
      <rPr>
        <i/>
        <sz val="12"/>
        <color rgb="FF000000"/>
        <rFont val="Times New Roman"/>
        <family val="1"/>
      </rPr>
      <t>(</t>
    </r>
    <r>
      <rPr>
        <b/>
        <i/>
        <sz val="12"/>
        <color rgb="FF000000"/>
        <rFont val="Times New Roman"/>
        <family val="1"/>
      </rPr>
      <t>2.1.1 + 2.1.2</t>
    </r>
    <r>
      <rPr>
        <i/>
        <sz val="12"/>
        <color rgb="FF000000"/>
        <rFont val="Times New Roman"/>
        <family val="1"/>
      </rPr>
      <t>)</t>
    </r>
  </si>
  <si>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</si>
  <si>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</si>
  <si>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</si>
  <si>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</si>
  <si>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</si>
  <si>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</si>
  <si>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</si>
  <si>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2.2.</t>
  </si>
  <si>
    <r>
      <t>Šilumos perdavimo dvinarė kaina (</t>
    </r>
    <r>
      <rPr>
        <i/>
        <sz val="12"/>
        <rFont val="Times New Roman"/>
        <family val="1"/>
        <charset val="186"/>
      </rPr>
      <t>kainos dedamosios</t>
    </r>
    <r>
      <rPr>
        <sz val="12"/>
        <rFont val="Times New Roman"/>
        <family val="1"/>
        <charset val="186"/>
      </rPr>
      <t>):</t>
    </r>
  </si>
  <si>
    <t>2.2.1.</t>
  </si>
  <si>
    <r>
      <t>pastovioji kainos dalis (</t>
    </r>
    <r>
      <rPr>
        <i/>
        <sz val="12"/>
        <rFont val="Times New Roman"/>
        <family val="1"/>
        <charset val="186"/>
      </rPr>
      <t>mėnesio užmokestis)</t>
    </r>
  </si>
  <si>
    <r>
      <t>T</t>
    </r>
    <r>
      <rPr>
        <vertAlign val="subscript"/>
        <sz val="12"/>
        <rFont val="Times New Roman"/>
        <family val="1"/>
        <charset val="186"/>
      </rPr>
      <t>HT, MU</t>
    </r>
  </si>
  <si>
    <t>2.2.2.</t>
  </si>
  <si>
    <r>
      <t>T</t>
    </r>
    <r>
      <rPr>
        <vertAlign val="subscript"/>
        <sz val="12"/>
        <rFont val="Times New Roman"/>
        <family val="1"/>
        <charset val="186"/>
      </rPr>
      <t>HT, KD, dv</t>
    </r>
  </si>
  <si>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</si>
  <si>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</si>
  <si>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</si>
  <si>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</si>
  <si>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</si>
  <si>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r>
      <t xml:space="preserve">Mažmeninio aptarnavimo pastovus </t>
    </r>
    <r>
      <rPr>
        <i/>
        <sz val="12"/>
        <color rgb="FF000000"/>
        <rFont val="Times New Roman"/>
        <family val="1"/>
      </rPr>
      <t>(mėnesio užmokestis</t>
    </r>
    <r>
      <rPr>
        <b/>
        <i/>
        <sz val="12"/>
        <color rgb="FF000000"/>
        <rFont val="Times New Roman"/>
        <family val="1"/>
      </rPr>
      <t>)</t>
    </r>
  </si>
  <si>
    <r>
      <t>T</t>
    </r>
    <r>
      <rPr>
        <vertAlign val="subscript"/>
        <sz val="12"/>
        <rFont val="Times New Roman"/>
        <family val="1"/>
        <charset val="186"/>
      </rPr>
      <t>HS, MU</t>
    </r>
  </si>
  <si>
    <r>
      <t>NEPADENGTŲ SĄNAUDŲ IR (AR) PAPILDOMAI GAUTŲ PAJAMŲ DEDAMOJI</t>
    </r>
    <r>
      <rPr>
        <sz val="12"/>
        <color rgb="FF000000"/>
        <rFont val="Times New Roman"/>
        <family val="1"/>
      </rPr>
      <t xml:space="preserve"> </t>
    </r>
    <r>
      <rPr>
        <i/>
        <sz val="12"/>
        <color rgb="FF000000"/>
        <rFont val="Times New Roman"/>
        <family val="1"/>
      </rPr>
      <t>(</t>
    </r>
    <r>
      <rPr>
        <b/>
        <i/>
        <sz val="12"/>
        <color rgb="FF000000"/>
        <rFont val="Times New Roman"/>
        <family val="1"/>
      </rPr>
      <t>4.1. + 4.2. + ...</t>
    </r>
    <r>
      <rPr>
        <i/>
        <sz val="12"/>
        <color rgb="FF000000"/>
        <rFont val="Times New Roman"/>
        <family val="1"/>
      </rPr>
      <t>)</t>
    </r>
  </si>
  <si>
    <t>–</t>
  </si>
  <si>
    <t>4.1.</t>
  </si>
  <si>
    <r>
      <t xml:space="preserve">Papildoma dedamoji dėl _____________________________ </t>
    </r>
    <r>
      <rPr>
        <i/>
        <sz val="12"/>
        <rFont val="Times New Roman"/>
        <family val="1"/>
        <charset val="186"/>
      </rPr>
      <t>(įrašyti)</t>
    </r>
    <r>
      <rPr>
        <sz val="12"/>
        <rFont val="Times New Roman"/>
        <family val="1"/>
        <charset val="186"/>
      </rPr>
      <t xml:space="preserve">, nustatyta _____________________________ </t>
    </r>
    <r>
      <rPr>
        <i/>
        <sz val="12"/>
        <rFont val="Times New Roman"/>
        <family val="1"/>
        <charset val="186"/>
      </rPr>
      <t>(įrašyti sprendimo, nutarimo ar ūkio subjekto įstatuose nustatytu dokumentu  datą ir numerį)</t>
    </r>
  </si>
  <si>
    <r>
      <t xml:space="preserve">Taikymo laikotarpis nuo </t>
    </r>
    <r>
      <rPr>
        <i/>
        <sz val="12"/>
        <rFont val="Times New Roman"/>
        <family val="1"/>
        <charset val="186"/>
      </rPr>
      <t xml:space="preserve">(įrašyti laikotarpį) </t>
    </r>
    <r>
      <rPr>
        <sz val="12"/>
        <rFont val="Times New Roman"/>
        <family val="1"/>
        <charset val="186"/>
      </rPr>
      <t xml:space="preserve">iki </t>
    </r>
    <r>
      <rPr>
        <i/>
        <sz val="12"/>
        <rFont val="Times New Roman"/>
        <family val="1"/>
        <charset val="186"/>
      </rPr>
      <t>(įrašyti laikotarpį)</t>
    </r>
  </si>
  <si>
    <t>4.2.</t>
  </si>
  <si>
    <t>4.3.</t>
  </si>
  <si>
    <t>4.4.</t>
  </si>
  <si>
    <t>4.5.</t>
  </si>
  <si>
    <t>4.6.</t>
  </si>
  <si>
    <t>4.7.</t>
  </si>
  <si>
    <t>4.8.</t>
  </si>
  <si>
    <t>4.9.</t>
  </si>
  <si>
    <t>4.10.</t>
  </si>
  <si>
    <r>
      <t>APSKAIČIUOTA ŠILUMOS VIENANARĖ KAINA</t>
    </r>
    <r>
      <rPr>
        <i/>
        <sz val="12"/>
        <color rgb="FF000000"/>
        <rFont val="Times New Roman"/>
        <family val="1"/>
      </rPr>
      <t xml:space="preserve"> (</t>
    </r>
    <r>
      <rPr>
        <b/>
        <i/>
        <sz val="12"/>
        <color rgb="FF000000"/>
        <rFont val="Times New Roman"/>
        <family val="1"/>
      </rPr>
      <t>1.1 + 2.1 + 3.1 + 4</t>
    </r>
    <r>
      <rPr>
        <i/>
        <sz val="12"/>
        <color rgb="FF000000"/>
        <rFont val="Times New Roman"/>
        <family val="1"/>
      </rPr>
      <t>)</t>
    </r>
  </si>
  <si>
    <t xml:space="preserve">Subsidijos dydis </t>
  </si>
  <si>
    <r>
      <t>Savivaldybės sprendimas, kuriuo vadovaujantis taikoma subsidija (</t>
    </r>
    <r>
      <rPr>
        <i/>
        <sz val="12"/>
        <rFont val="Times New Roman"/>
        <family val="1"/>
        <charset val="186"/>
      </rPr>
      <t>įrašyti sprendimo datą ir numerį</t>
    </r>
    <r>
      <rPr>
        <sz val="12"/>
        <rFont val="Times New Roman"/>
        <family val="1"/>
        <charset val="186"/>
      </rPr>
      <t>)</t>
    </r>
  </si>
  <si>
    <r>
      <t>Galutinė šilumos vienanarė kaina (</t>
    </r>
    <r>
      <rPr>
        <b/>
        <i/>
        <sz val="12"/>
        <rFont val="Times New Roman"/>
        <family val="1"/>
        <charset val="186"/>
      </rPr>
      <t>be PVM</t>
    </r>
    <r>
      <rPr>
        <b/>
        <sz val="12"/>
        <rFont val="Times New Roman"/>
        <family val="1"/>
        <charset val="186"/>
      </rPr>
      <t>)</t>
    </r>
  </si>
  <si>
    <r>
      <t>Galutinė šilumos vienanarė kaina (</t>
    </r>
    <r>
      <rPr>
        <b/>
        <i/>
        <sz val="12"/>
        <rFont val="Times New Roman"/>
        <family val="1"/>
        <charset val="186"/>
      </rPr>
      <t>su PVM</t>
    </r>
    <r>
      <rPr>
        <b/>
        <sz val="12"/>
        <rFont val="Times New Roman"/>
        <family val="1"/>
        <charset val="186"/>
      </rPr>
      <t>)</t>
    </r>
  </si>
  <si>
    <t>9.</t>
  </si>
  <si>
    <t>Praėjusį mėnesį savuose šaltiniuose faktiškai pagamintas šilumos kiekis</t>
  </si>
  <si>
    <t>kWh</t>
  </si>
  <si>
    <t>10.</t>
  </si>
  <si>
    <t xml:space="preserve">Praėjusį mėnesį faktiškai į tinklą patiektas šilumos kiekis </t>
  </si>
  <si>
    <t>10.1.</t>
  </si>
  <si>
    <r>
      <t xml:space="preserve">Savivaldybė </t>
    </r>
    <r>
      <rPr>
        <i/>
        <sz val="12"/>
        <rFont val="Times New Roman"/>
        <family val="1"/>
        <charset val="186"/>
      </rPr>
      <t>(įvardinti)</t>
    </r>
  </si>
  <si>
    <t>10.2.</t>
  </si>
  <si>
    <t>10.3.</t>
  </si>
  <si>
    <t>10.4.</t>
  </si>
  <si>
    <t>10.5.</t>
  </si>
  <si>
    <t>10.6.</t>
  </si>
  <si>
    <t>10.7.</t>
  </si>
  <si>
    <t>11.</t>
  </si>
  <si>
    <t>Praėjusį mėnesį faktiškai realizuotas šilumos kiekis</t>
  </si>
  <si>
    <t>11.1.</t>
  </si>
  <si>
    <t>11.2.</t>
  </si>
  <si>
    <t>11.3.</t>
  </si>
  <si>
    <t>11.4.</t>
  </si>
  <si>
    <t>11.5.</t>
  </si>
  <si>
    <t>11.6.</t>
  </si>
  <si>
    <t>11.7.</t>
  </si>
  <si>
    <t>12.</t>
  </si>
  <si>
    <r>
      <t xml:space="preserve">Sprendimas, nutarimas ar ūkio subjekto įstatuose nustatytas dokumentas, kuriuo </t>
    </r>
    <r>
      <rPr>
        <b/>
        <sz val="12"/>
        <color rgb="FF000000"/>
        <rFont val="Times New Roman"/>
        <family val="1"/>
      </rPr>
      <t xml:space="preserve">nustatytas </t>
    </r>
    <r>
      <rPr>
        <sz val="12"/>
        <color rgb="FF000000"/>
        <rFont val="Times New Roman"/>
        <family val="1"/>
      </rPr>
      <t xml:space="preserve">šilumos </t>
    </r>
    <r>
      <rPr>
        <b/>
        <sz val="12"/>
        <color rgb="FF000000"/>
        <rFont val="Times New Roman"/>
        <family val="1"/>
      </rPr>
      <t>gamybos ir (ar) tiekimo pajamų lygis</t>
    </r>
  </si>
  <si>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</si>
  <si>
    <t>Tkv kd = (51,00 x Tš) + (1,00 x T gv) + (0,014 x Tgv pard)</t>
  </si>
  <si>
    <t xml:space="preserve"> R   HG, KD = 50680 + (178 002 x pF + 1943310 x pe + 6662 x pw)/151407053 x Qh</t>
  </si>
  <si>
    <t>R HT,KD = (1320118 x pe + 10839 x pw + 29342686 x RH / 151407053)/122064367 x Qhr</t>
  </si>
  <si>
    <t>Papildoma dedamoji dėl 326,339 tūkst. Eur gautų papildomų pajamų, nustatyta 2025 m. spalio 23 d. Mažeikių rajono savivaldybės tarybos sprendimu Nr. T1-408</t>
  </si>
  <si>
    <t>Taikoma nuo 2025-12-01 iki 2026-11-30</t>
  </si>
  <si>
    <t>Mažeikių rajono savivaldybė</t>
  </si>
  <si>
    <t>Mažeikių rajono savivaldybės tarybos sprendimas 2025-10-23 Nr. T1-408</t>
  </si>
  <si>
    <t>2025-02-14 nutar. Nr. O3E-207</t>
  </si>
  <si>
    <t>VERT 2025 m. lapkričio 18 d. nutarimas Nr. O3E-1683</t>
  </si>
  <si>
    <t>Tkv kd = (52,34 x Tš) + (1,03 x T gv) + (0,014 x Tgv pard)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</si>
</sst>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Calibri"/>
      <family val="2"/>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2"/>
      <color theme="1"/>
      <name val="Times New Roman"/>
      <family val="1"/>
    </font>
    <font>
      <sz val="12"/>
      <color theme="1"/>
      <name val="Times New Roman"/>
      <family val="1"/>
    </font>
    <font>
      <sz val="11"/>
      <color theme="1"/>
      <name val="Times"/>
      <family val="1"/>
    </font>
    <font>
      <b/>
      <sz val="11"/>
      <name val="Calibri"/>
      <family val="2"/>
      <charset val="186"/>
      <scheme val="minor"/>
    </font>
    <font>
      <sz val="12"/>
      <name val="Calibri"/>
      <family val="2"/>
      <charset val="186"/>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family val="2"/>
      <charset val="186"/>
      <scheme val="minor"/>
    </font>
    <font>
      <vertAlign val="superscript"/>
      <sz val="12"/>
      <color theme="1"/>
      <name val="Times New Roman"/>
      <family val="1"/>
      <charset val="186"/>
    </font>
    <font>
      <vertAlign val="subscript"/>
      <sz val="12"/>
      <color theme="1"/>
      <name val="Times New Roman"/>
      <family val="1"/>
      <charset val="186"/>
    </font>
    <font>
      <b/>
      <vertAlign val="superscript"/>
      <sz val="12"/>
      <color theme="1"/>
      <name val="Times New Roman"/>
      <family val="1"/>
    </font>
    <font>
      <i/>
      <sz val="12"/>
      <color theme="1"/>
      <name val="Times New Roman"/>
      <family val="1"/>
    </font>
    <font>
      <vertAlign val="superscript"/>
      <sz val="12"/>
      <color theme="1"/>
      <name val="Times New Roman"/>
      <family val="1"/>
    </font>
    <font>
      <b/>
      <i/>
      <sz val="12"/>
      <color theme="1"/>
      <name val="Times New Roman"/>
      <family val="1"/>
    </font>
    <font>
      <b/>
      <vertAlign val="superscript"/>
      <sz val="12"/>
      <color theme="1"/>
      <name val="Times New Roman"/>
      <family val="1"/>
      <charset val="186"/>
    </font>
    <font>
      <vertAlign val="subscript"/>
      <sz val="12"/>
      <color rgb="FF000000"/>
      <name val="Times New Roman"/>
      <family val="1"/>
    </font>
    <font>
      <vertAlign val="subscript"/>
      <sz val="12"/>
      <name val="Times New Roman"/>
      <family val="1"/>
      <charset val="186"/>
    </font>
    <font>
      <i/>
      <sz val="12"/>
      <color rgb="FF000000"/>
      <name val="Times New Roman"/>
      <family val="1"/>
    </font>
    <font>
      <b/>
      <i/>
      <sz val="12"/>
      <color rgb="FF000000"/>
      <name val="Times New Roman"/>
      <family val="1"/>
    </font>
    <font>
      <sz val="8"/>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8" fillId="0" borderId="0"/>
  </cellStyleXfs>
  <cellXfs count="95">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left"/>
    </xf>
    <xf numFmtId="0" fontId="1" fillId="0" borderId="1" xfId="0" applyFont="1" applyBorder="1"/>
    <xf numFmtId="0" fontId="2" fillId="0" borderId="1" xfId="0" applyFont="1" applyBorder="1" applyAlignment="1">
      <alignment horizontal="left"/>
    </xf>
    <xf numFmtId="2"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2" fontId="4" fillId="3" borderId="2" xfId="0" applyNumberFormat="1" applyFont="1" applyFill="1" applyBorder="1" applyAlignment="1" applyProtection="1">
      <alignment horizontal="center" vertical="center"/>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2"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protection locked="0"/>
    </xf>
    <xf numFmtId="0" fontId="4" fillId="2" borderId="2" xfId="0" applyFont="1" applyFill="1" applyBorder="1" applyAlignment="1">
      <alignment vertical="center" wrapText="1"/>
    </xf>
    <xf numFmtId="0" fontId="2" fillId="0" borderId="0" xfId="0" applyFont="1" applyAlignment="1">
      <alignment vertical="center"/>
    </xf>
    <xf numFmtId="2" fontId="4" fillId="0" borderId="0" xfId="0" applyNumberFormat="1" applyFont="1"/>
    <xf numFmtId="0" fontId="7" fillId="0" borderId="0" xfId="0" applyFont="1" applyAlignment="1">
      <alignment vertical="center" wrapText="1"/>
    </xf>
    <xf numFmtId="0" fontId="0" fillId="0" borderId="1" xfId="0" applyBorder="1" applyAlignment="1">
      <alignment horizontal="left"/>
    </xf>
    <xf numFmtId="0" fontId="0" fillId="0" borderId="1" xfId="0" applyBorder="1"/>
    <xf numFmtId="0" fontId="8" fillId="0" borderId="1" xfId="0" applyFont="1" applyBorder="1" applyAlignment="1">
      <alignment horizontal="left"/>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12" fillId="2" borderId="2" xfId="0" applyFont="1" applyFill="1" applyBorder="1" applyAlignment="1">
      <alignment horizontal="center" vertical="center" wrapText="1"/>
    </xf>
    <xf numFmtId="0" fontId="13"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2" fillId="2" borderId="2" xfId="0" applyFont="1" applyFill="1" applyBorder="1" applyAlignment="1">
      <alignment horizontal="left" vertical="center" wrapText="1"/>
    </xf>
    <xf numFmtId="0" fontId="14" fillId="2" borderId="4" xfId="1" applyFont="1" applyFill="1" applyBorder="1" applyAlignment="1">
      <alignment horizontal="center" vertical="center"/>
    </xf>
    <xf numFmtId="2" fontId="10"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xf>
    <xf numFmtId="2" fontId="12" fillId="0" borderId="2" xfId="0" applyNumberFormat="1"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49"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0" fillId="5"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2" xfId="0" applyFont="1" applyFill="1" applyBorder="1" applyAlignment="1">
      <alignment vertical="center" wrapText="1"/>
    </xf>
    <xf numFmtId="0" fontId="12" fillId="3" borderId="2" xfId="0" applyFont="1" applyFill="1" applyBorder="1" applyAlignment="1" applyProtection="1">
      <alignment horizontal="center" vertical="center" wrapText="1"/>
      <protection locked="0"/>
    </xf>
    <xf numFmtId="2" fontId="12" fillId="4" borderId="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protection locked="0"/>
    </xf>
    <xf numFmtId="0" fontId="0" fillId="0" borderId="0" xfId="0" applyAlignment="1">
      <alignment horizontal="left" vertical="center"/>
    </xf>
    <xf numFmtId="0" fontId="10" fillId="3" borderId="5" xfId="0" applyFont="1" applyFill="1" applyBorder="1" applyAlignment="1" applyProtection="1">
      <alignment vertical="center" wrapText="1"/>
      <protection locked="0"/>
    </xf>
    <xf numFmtId="0" fontId="14" fillId="2" borderId="2" xfId="1" applyFont="1" applyFill="1" applyBorder="1" applyAlignment="1">
      <alignment vertical="center" wrapText="1"/>
    </xf>
    <xf numFmtId="0" fontId="12" fillId="2" borderId="5"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2" fontId="12" fillId="5" borderId="2" xfId="0"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4" fillId="2" borderId="4" xfId="1" applyFont="1" applyFill="1" applyBorder="1" applyAlignment="1">
      <alignment vertical="center" wrapText="1"/>
    </xf>
    <xf numFmtId="2" fontId="12" fillId="2" borderId="2" xfId="0" applyNumberFormat="1" applyFont="1" applyFill="1" applyBorder="1" applyAlignment="1">
      <alignment horizontal="center" vertical="center" wrapText="1"/>
    </xf>
    <xf numFmtId="0" fontId="14" fillId="2" borderId="3" xfId="1" applyFont="1" applyFill="1" applyBorder="1" applyAlignment="1">
      <alignment vertical="center" wrapText="1"/>
    </xf>
    <xf numFmtId="0" fontId="15" fillId="2" borderId="10" xfId="1" applyFont="1" applyFill="1" applyBorder="1" applyAlignment="1">
      <alignment vertical="center" wrapText="1"/>
    </xf>
    <xf numFmtId="49" fontId="12" fillId="0" borderId="2" xfId="0" applyNumberFormat="1" applyFont="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2" fillId="4" borderId="2" xfId="0" applyFont="1" applyFill="1" applyBorder="1" applyAlignment="1" applyProtection="1">
      <alignment horizontal="left" vertical="center" wrapText="1"/>
      <protection locked="0"/>
    </xf>
    <xf numFmtId="1" fontId="12" fillId="4" borderId="2" xfId="0" applyNumberFormat="1" applyFont="1" applyFill="1" applyBorder="1" applyAlignment="1" applyProtection="1">
      <alignment horizontal="center" vertical="center" wrapText="1"/>
      <protection locked="0"/>
    </xf>
    <xf numFmtId="1" fontId="10" fillId="2" borderId="2" xfId="0" applyNumberFormat="1" applyFont="1" applyFill="1" applyBorder="1" applyAlignment="1">
      <alignment horizontal="center" vertical="center" wrapText="1"/>
    </xf>
    <xf numFmtId="0" fontId="14" fillId="2" borderId="12" xfId="1" applyFont="1" applyFill="1" applyBorder="1" applyAlignment="1">
      <alignment vertical="center" wrapText="1"/>
    </xf>
    <xf numFmtId="0" fontId="9" fillId="0" borderId="0" xfId="0" applyFont="1" applyAlignment="1">
      <alignment horizontal="right" wrapText="1"/>
    </xf>
    <xf numFmtId="0" fontId="13" fillId="0" borderId="13" xfId="1" applyFont="1" applyBorder="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6" fillId="5" borderId="3" xfId="0" applyNumberFormat="1" applyFont="1" applyFill="1" applyBorder="1" applyAlignment="1" applyProtection="1">
      <alignment horizontal="center" vertical="center" wrapText="1"/>
      <protection locked="0"/>
    </xf>
    <xf numFmtId="49" fontId="16" fillId="5" borderId="11" xfId="0" applyNumberFormat="1" applyFont="1" applyFill="1" applyBorder="1" applyAlignment="1" applyProtection="1">
      <alignment horizontal="center" vertical="center" wrapText="1"/>
      <protection locked="0"/>
    </xf>
    <xf numFmtId="49" fontId="16" fillId="5" borderId="4" xfId="0" applyNumberFormat="1" applyFont="1" applyFill="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7" fillId="0" borderId="0" xfId="0" applyFont="1" applyAlignment="1">
      <alignment horizontal="left" vertical="center" wrapText="1"/>
    </xf>
    <xf numFmtId="2" fontId="3" fillId="2" borderId="2" xfId="0" applyNumberFormat="1" applyFont="1" applyFill="1" applyBorder="1" applyAlignment="1">
      <alignmen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2" fontId="4" fillId="3" borderId="3" xfId="0"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zoomScale="85" zoomScaleNormal="85" workbookViewId="0">
      <selection activeCell="I19" sqref="I19"/>
    </sheetView>
  </sheetViews>
  <sheetFormatPr defaultColWidth="9.140625" defaultRowHeight="15" x14ac:dyDescent="0.25"/>
  <cols>
    <col min="1" max="1" width="11" style="2" customWidth="1"/>
    <col min="2" max="2" width="99.28515625" style="2" customWidth="1"/>
    <col min="3" max="3" width="10.42578125" style="2" bestFit="1" customWidth="1"/>
    <col min="4" max="4" width="29.140625" style="2" customWidth="1"/>
    <col min="5" max="5" width="19.14062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2</v>
      </c>
      <c r="B5" s="4"/>
      <c r="C5" s="4"/>
      <c r="D5" s="4"/>
      <c r="E5" s="4"/>
    </row>
    <row r="6" spans="1:5" x14ac:dyDescent="0.25">
      <c r="A6" s="4"/>
      <c r="B6" s="4"/>
      <c r="C6" s="4"/>
      <c r="D6" s="4"/>
      <c r="E6" s="4"/>
    </row>
    <row r="8" spans="1:5" ht="15.75" x14ac:dyDescent="0.25">
      <c r="A8" s="6" t="s">
        <v>3</v>
      </c>
      <c r="B8" s="6" t="s">
        <v>4</v>
      </c>
      <c r="C8" s="6" t="s">
        <v>5</v>
      </c>
      <c r="D8" s="6" t="s">
        <v>6</v>
      </c>
      <c r="E8" s="6" t="s">
        <v>7</v>
      </c>
    </row>
    <row r="9" spans="1:5" ht="15.75" customHeight="1" x14ac:dyDescent="0.25">
      <c r="A9" s="7">
        <v>1</v>
      </c>
      <c r="B9" s="7">
        <v>2</v>
      </c>
      <c r="C9" s="7">
        <v>3</v>
      </c>
      <c r="D9" s="7">
        <v>4</v>
      </c>
      <c r="E9" s="7">
        <v>5</v>
      </c>
    </row>
    <row r="10" spans="1:5" ht="15.75" x14ac:dyDescent="0.25">
      <c r="A10" s="6" t="s">
        <v>8</v>
      </c>
      <c r="B10" s="87" t="s">
        <v>9</v>
      </c>
      <c r="C10" s="87"/>
      <c r="D10" s="87"/>
      <c r="E10" s="87"/>
    </row>
    <row r="11" spans="1:5" ht="18.75" x14ac:dyDescent="0.25">
      <c r="A11" s="8" t="s">
        <v>10</v>
      </c>
      <c r="B11" s="9" t="s">
        <v>11</v>
      </c>
      <c r="C11" s="7" t="s">
        <v>12</v>
      </c>
      <c r="D11" s="10" t="s">
        <v>13</v>
      </c>
      <c r="E11" s="11">
        <v>0.57999999999999996</v>
      </c>
    </row>
    <row r="12" spans="1:5" ht="19.5" customHeight="1" x14ac:dyDescent="0.25">
      <c r="A12" s="91" t="s">
        <v>14</v>
      </c>
      <c r="B12" s="12" t="s">
        <v>15</v>
      </c>
      <c r="C12" s="7" t="s">
        <v>12</v>
      </c>
      <c r="D12" s="10" t="s">
        <v>16</v>
      </c>
      <c r="E12" s="93">
        <f>(51*'Forma 1'!E78)/100+(1*'Forma 2'!SIS012_F_GeriamojoVandensTiekimoFaktas)+(0.014*'Forma 2'!SIS012_F_GeriamojoVandensPardavimoFaktas)</f>
        <v>5.4719199999999999</v>
      </c>
    </row>
    <row r="13" spans="1:5" ht="18.75" customHeight="1" x14ac:dyDescent="0.25">
      <c r="A13" s="92"/>
      <c r="B13" s="13"/>
      <c r="C13" s="7" t="s">
        <v>17</v>
      </c>
      <c r="D13" s="14" t="s">
        <v>222</v>
      </c>
      <c r="E13" s="94"/>
    </row>
    <row r="14" spans="1:5" ht="20.25" customHeight="1" x14ac:dyDescent="0.25">
      <c r="A14" s="7" t="s">
        <v>18</v>
      </c>
      <c r="B14" s="9" t="s">
        <v>19</v>
      </c>
      <c r="C14" s="7" t="s">
        <v>20</v>
      </c>
      <c r="D14" s="7" t="s">
        <v>21</v>
      </c>
      <c r="E14" s="11">
        <f>'Forma 1'!SIS072_F_Galutinesilumo1Kainos1</f>
        <v>6.21</v>
      </c>
    </row>
    <row r="15" spans="1:5" ht="19.5" customHeight="1" x14ac:dyDescent="0.25">
      <c r="A15" s="7" t="s">
        <v>22</v>
      </c>
      <c r="B15" s="9" t="s">
        <v>23</v>
      </c>
      <c r="C15" s="7" t="s">
        <v>12</v>
      </c>
      <c r="D15" s="15" t="s">
        <v>229</v>
      </c>
      <c r="E15" s="11">
        <v>2.2400000000000002</v>
      </c>
    </row>
    <row r="16" spans="1:5" ht="48.75" customHeight="1"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6.05</v>
      </c>
    </row>
    <row r="22" spans="1:5" ht="18.75" x14ac:dyDescent="0.25">
      <c r="A22" s="16" t="s">
        <v>39</v>
      </c>
      <c r="B22" s="17" t="s">
        <v>40</v>
      </c>
      <c r="C22" s="16" t="s">
        <v>38</v>
      </c>
      <c r="D22" s="7" t="s">
        <v>21</v>
      </c>
      <c r="E22" s="6">
        <f>+E21*1.21</f>
        <v>7.3205</v>
      </c>
    </row>
    <row r="23" spans="1:5" ht="31.5" x14ac:dyDescent="0.25">
      <c r="A23" s="7" t="s">
        <v>41</v>
      </c>
      <c r="B23" s="23" t="s">
        <v>42</v>
      </c>
      <c r="C23" s="88" t="s">
        <v>230</v>
      </c>
      <c r="D23" s="89"/>
      <c r="E23" s="90"/>
    </row>
    <row r="24" spans="1:5" ht="15.75" x14ac:dyDescent="0.25">
      <c r="A24" s="24" t="s">
        <v>43</v>
      </c>
      <c r="B24" s="25"/>
      <c r="C24" s="25"/>
      <c r="D24" s="25"/>
      <c r="E24" s="25"/>
    </row>
    <row r="25" spans="1:5" ht="15.75" customHeight="1" x14ac:dyDescent="0.25">
      <c r="A25" s="86" t="s">
        <v>44</v>
      </c>
      <c r="B25" s="86"/>
      <c r="C25" s="86"/>
      <c r="D25" s="86"/>
      <c r="E25" s="86"/>
    </row>
    <row r="26" spans="1:5" ht="15.75" customHeight="1" x14ac:dyDescent="0.25">
      <c r="A26" s="86" t="s">
        <v>45</v>
      </c>
      <c r="B26" s="86"/>
      <c r="C26" s="86"/>
      <c r="D26" s="86"/>
      <c r="E26" s="86"/>
    </row>
    <row r="27" spans="1:5" ht="15.75" customHeight="1" x14ac:dyDescent="0.25">
      <c r="A27" s="86" t="s">
        <v>46</v>
      </c>
      <c r="B27" s="86"/>
      <c r="C27" s="86"/>
      <c r="D27" s="86"/>
      <c r="E27" s="86"/>
    </row>
  </sheetData>
  <sheetProtection password="F757" sheet="1" objects="1" scenarios="1"/>
  <mergeCells count="7">
    <mergeCell ref="A25:E25"/>
    <mergeCell ref="A26:E26"/>
    <mergeCell ref="A27:E27"/>
    <mergeCell ref="B10:E10"/>
    <mergeCell ref="C23:E23"/>
    <mergeCell ref="A12:A13"/>
    <mergeCell ref="E12:E13"/>
  </mergeCells>
  <pageMargins left="0.70866141732283472" right="0.19685039370078741" top="0.35433070866141736" bottom="0.39370078740157483" header="0.31496062992125984" footer="0.31496062992125984"/>
  <pageSetup scale="7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28"/>
  <sheetViews>
    <sheetView topLeftCell="A4" zoomScale="85" zoomScaleNormal="85" workbookViewId="0">
      <selection activeCell="G25" sqref="G25"/>
    </sheetView>
  </sheetViews>
  <sheetFormatPr defaultColWidth="9.140625" defaultRowHeight="15" x14ac:dyDescent="0.25"/>
  <cols>
    <col min="1" max="1" width="11" style="2" customWidth="1"/>
    <col min="2" max="2" width="99.28515625" style="2" customWidth="1"/>
    <col min="3" max="3" width="10.42578125" style="2" bestFit="1" customWidth="1"/>
    <col min="4" max="4" width="28.85546875" style="2" customWidth="1"/>
    <col min="5" max="5" width="18.710937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47</v>
      </c>
      <c r="B5" s="4"/>
      <c r="C5" s="4"/>
      <c r="D5" s="4"/>
      <c r="E5" s="4"/>
    </row>
    <row r="6" spans="1:5" x14ac:dyDescent="0.25">
      <c r="A6" s="4"/>
      <c r="B6" s="4"/>
      <c r="C6" s="4"/>
      <c r="D6" s="4"/>
      <c r="E6" s="4"/>
    </row>
    <row r="8" spans="1:5" ht="15.75" x14ac:dyDescent="0.25">
      <c r="A8" s="6" t="s">
        <v>3</v>
      </c>
      <c r="B8" s="6" t="s">
        <v>4</v>
      </c>
      <c r="C8" s="6" t="s">
        <v>5</v>
      </c>
      <c r="D8" s="6" t="s">
        <v>6</v>
      </c>
      <c r="E8" s="6" t="s">
        <v>7</v>
      </c>
    </row>
    <row r="9" spans="1:5" ht="16.5" customHeight="1" x14ac:dyDescent="0.25">
      <c r="A9" s="7">
        <v>1</v>
      </c>
      <c r="B9" s="7">
        <v>2</v>
      </c>
      <c r="C9" s="7">
        <v>3</v>
      </c>
      <c r="D9" s="7">
        <v>4</v>
      </c>
      <c r="E9" s="7">
        <v>5</v>
      </c>
    </row>
    <row r="10" spans="1:5" ht="19.5" customHeight="1" x14ac:dyDescent="0.25">
      <c r="A10" s="6" t="s">
        <v>8</v>
      </c>
      <c r="B10" s="87" t="s">
        <v>9</v>
      </c>
      <c r="C10" s="87"/>
      <c r="D10" s="87"/>
      <c r="E10" s="87"/>
    </row>
    <row r="11" spans="1:5" ht="18.75" x14ac:dyDescent="0.25">
      <c r="A11" s="8" t="s">
        <v>10</v>
      </c>
      <c r="B11" s="9" t="s">
        <v>11</v>
      </c>
      <c r="C11" s="7" t="s">
        <v>12</v>
      </c>
      <c r="D11" s="10" t="s">
        <v>13</v>
      </c>
      <c r="E11" s="11">
        <v>0.57999999999999996</v>
      </c>
    </row>
    <row r="12" spans="1:5" ht="18.75" customHeight="1" x14ac:dyDescent="0.25">
      <c r="A12" s="91" t="s">
        <v>14</v>
      </c>
      <c r="B12" s="12" t="s">
        <v>15</v>
      </c>
      <c r="C12" s="7" t="s">
        <v>12</v>
      </c>
      <c r="D12" s="10" t="s">
        <v>48</v>
      </c>
      <c r="E12" s="93">
        <f>(52.34*SIS012b_F_SilumosKainaNaudojamaFaktas)/100+(1.03*SIS012b_F_GeriamojoVandensTiekimoFaktas)+(0.014*SIS012b_F_GeriamojoVandensPardavimoFaktas)</f>
        <v>5.6223340000000013</v>
      </c>
    </row>
    <row r="13" spans="1:5" ht="18.75" customHeight="1" x14ac:dyDescent="0.25">
      <c r="A13" s="92"/>
      <c r="B13" s="13"/>
      <c r="C13" s="7" t="s">
        <v>17</v>
      </c>
      <c r="D13" s="21" t="s">
        <v>231</v>
      </c>
      <c r="E13" s="94"/>
    </row>
    <row r="14" spans="1:5" ht="18" customHeight="1" x14ac:dyDescent="0.25">
      <c r="A14" s="7" t="s">
        <v>18</v>
      </c>
      <c r="B14" s="9" t="s">
        <v>19</v>
      </c>
      <c r="C14" s="7" t="s">
        <v>20</v>
      </c>
      <c r="D14" s="7" t="s">
        <v>21</v>
      </c>
      <c r="E14" s="11">
        <f>'Forma 1'!SIS072_F_Galutinesilumo1Kainos1</f>
        <v>6.21</v>
      </c>
    </row>
    <row r="15" spans="1:5" ht="17.25" customHeight="1" x14ac:dyDescent="0.25">
      <c r="A15" s="7" t="s">
        <v>22</v>
      </c>
      <c r="B15" s="9" t="s">
        <v>23</v>
      </c>
      <c r="C15" s="7" t="s">
        <v>12</v>
      </c>
      <c r="D15" s="21" t="s">
        <v>229</v>
      </c>
      <c r="E15" s="11">
        <v>2.2400000000000002</v>
      </c>
    </row>
    <row r="16" spans="1:5" ht="47.25"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6.2</v>
      </c>
    </row>
    <row r="22" spans="1:5" ht="18.75" x14ac:dyDescent="0.25">
      <c r="A22" s="16" t="s">
        <v>39</v>
      </c>
      <c r="B22" s="17" t="s">
        <v>40</v>
      </c>
      <c r="C22" s="16" t="s">
        <v>38</v>
      </c>
      <c r="D22" s="7" t="s">
        <v>21</v>
      </c>
      <c r="E22" s="6">
        <f>+E21*1.21</f>
        <v>7.5019999999999998</v>
      </c>
    </row>
    <row r="23" spans="1:5" ht="31.5" x14ac:dyDescent="0.25">
      <c r="A23" s="7" t="s">
        <v>41</v>
      </c>
      <c r="B23" s="23" t="s">
        <v>42</v>
      </c>
      <c r="C23" s="88" t="s">
        <v>230</v>
      </c>
      <c r="D23" s="89"/>
      <c r="E23" s="90"/>
    </row>
    <row r="24" spans="1:5" ht="15.75" x14ac:dyDescent="0.25">
      <c r="A24" s="24" t="s">
        <v>43</v>
      </c>
      <c r="B24" s="25"/>
      <c r="C24" s="25"/>
      <c r="D24" s="25"/>
      <c r="E24" s="25"/>
    </row>
    <row r="25" spans="1:5" ht="17.25" customHeight="1" x14ac:dyDescent="0.25">
      <c r="A25" s="86" t="s">
        <v>44</v>
      </c>
      <c r="B25" s="86"/>
      <c r="C25" s="86"/>
      <c r="D25" s="86"/>
      <c r="E25" s="86"/>
    </row>
    <row r="26" spans="1:5" ht="17.25" customHeight="1" x14ac:dyDescent="0.25">
      <c r="A26" s="86" t="s">
        <v>45</v>
      </c>
      <c r="B26" s="86"/>
      <c r="C26" s="86"/>
      <c r="D26" s="86"/>
      <c r="E26" s="86"/>
    </row>
    <row r="27" spans="1:5" ht="15.75" customHeight="1" x14ac:dyDescent="0.25">
      <c r="A27" s="86" t="s">
        <v>46</v>
      </c>
      <c r="B27" s="86"/>
      <c r="C27" s="86"/>
      <c r="D27" s="86"/>
      <c r="E27" s="86"/>
    </row>
    <row r="28" spans="1:5" x14ac:dyDescent="0.25">
      <c r="A28" s="26"/>
      <c r="B28" s="26"/>
      <c r="C28" s="26"/>
    </row>
  </sheetData>
  <sheetProtection password="F757" sheet="1" objects="1" scenarios="1"/>
  <mergeCells count="7">
    <mergeCell ref="A25:E25"/>
    <mergeCell ref="A26:E26"/>
    <mergeCell ref="A27:E27"/>
    <mergeCell ref="B10:E10"/>
    <mergeCell ref="E12:E13"/>
    <mergeCell ref="A12:A13"/>
    <mergeCell ref="C23:E23"/>
  </mergeCells>
  <pageMargins left="0.70866141732283472" right="0.19685039370078741" top="0.74803149606299213" bottom="0.39370078740157483" header="0.31496062992125984" footer="0.31496062992125984"/>
  <pageSetup scale="7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tabSelected="1" zoomScale="85" zoomScaleNormal="85" workbookViewId="0">
      <selection activeCell="L18" sqref="L18"/>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7" t="s">
        <v>0</v>
      </c>
      <c r="B1" s="28"/>
      <c r="C1" s="28"/>
      <c r="D1" s="28"/>
      <c r="E1" s="28"/>
    </row>
    <row r="2" spans="1:9" x14ac:dyDescent="0.25">
      <c r="A2" s="27" t="s">
        <v>1</v>
      </c>
      <c r="B2" s="28"/>
      <c r="C2" s="28"/>
      <c r="D2" s="28"/>
      <c r="E2" s="28"/>
    </row>
    <row r="3" spans="1:9" x14ac:dyDescent="0.25">
      <c r="A3" s="28"/>
      <c r="B3" s="28"/>
      <c r="C3" s="28"/>
      <c r="D3" s="28"/>
      <c r="E3" s="28"/>
    </row>
    <row r="4" spans="1:9" x14ac:dyDescent="0.25">
      <c r="A4" s="28"/>
      <c r="B4" s="28"/>
      <c r="C4" s="28"/>
      <c r="D4" s="28"/>
      <c r="E4" s="28"/>
    </row>
    <row r="5" spans="1:9" x14ac:dyDescent="0.25">
      <c r="A5" s="29" t="s">
        <v>49</v>
      </c>
      <c r="B5" s="28"/>
      <c r="C5" s="28"/>
      <c r="D5" s="28"/>
      <c r="E5" s="28"/>
    </row>
    <row r="6" spans="1:9" x14ac:dyDescent="0.25">
      <c r="A6" s="28"/>
      <c r="B6" s="28"/>
      <c r="C6" s="28"/>
      <c r="D6" s="28"/>
      <c r="E6" s="28"/>
    </row>
    <row r="8" spans="1:9" ht="15.75" x14ac:dyDescent="0.25">
      <c r="A8" s="74" t="s">
        <v>50</v>
      </c>
      <c r="B8" s="74"/>
      <c r="C8" s="74"/>
      <c r="D8" s="74"/>
      <c r="E8" s="74"/>
    </row>
    <row r="9" spans="1:9" ht="42" customHeight="1" x14ac:dyDescent="0.25">
      <c r="A9" s="30" t="s">
        <v>3</v>
      </c>
      <c r="B9" s="30" t="s">
        <v>4</v>
      </c>
      <c r="C9" s="30" t="s">
        <v>5</v>
      </c>
      <c r="D9" s="30" t="s">
        <v>6</v>
      </c>
      <c r="E9" s="30" t="s">
        <v>51</v>
      </c>
      <c r="G9" s="31" t="s">
        <v>52</v>
      </c>
      <c r="H9" s="31" t="s">
        <v>53</v>
      </c>
      <c r="I9" s="31" t="s">
        <v>54</v>
      </c>
    </row>
    <row r="10" spans="1:9" ht="25.5" customHeight="1" x14ac:dyDescent="0.25">
      <c r="A10" s="32">
        <v>1</v>
      </c>
      <c r="B10" s="32">
        <v>2</v>
      </c>
      <c r="C10" s="32">
        <v>3</v>
      </c>
      <c r="D10" s="32">
        <v>4</v>
      </c>
      <c r="E10" s="32">
        <v>5</v>
      </c>
      <c r="G10" s="33" t="s">
        <v>55</v>
      </c>
      <c r="H10" s="33" t="s">
        <v>56</v>
      </c>
      <c r="I10" s="33" t="s">
        <v>57</v>
      </c>
    </row>
    <row r="11" spans="1:9" ht="15.6" customHeight="1" x14ac:dyDescent="0.25">
      <c r="A11" s="30" t="s">
        <v>8</v>
      </c>
      <c r="B11" s="34" t="s">
        <v>58</v>
      </c>
      <c r="C11" s="35"/>
      <c r="D11" s="35"/>
      <c r="E11" s="36"/>
      <c r="G11" s="33" t="s">
        <v>59</v>
      </c>
      <c r="H11" s="33" t="s">
        <v>60</v>
      </c>
      <c r="I11" s="33" t="s">
        <v>61</v>
      </c>
    </row>
    <row r="12" spans="1:9" ht="51" customHeight="1" x14ac:dyDescent="0.25">
      <c r="A12" s="32" t="s">
        <v>10</v>
      </c>
      <c r="B12" s="37" t="s">
        <v>62</v>
      </c>
      <c r="C12" s="32" t="s">
        <v>20</v>
      </c>
      <c r="D12" s="38" t="s">
        <v>63</v>
      </c>
      <c r="E12" s="39">
        <f>ROUND(E13+E14,2)</f>
        <v>4</v>
      </c>
      <c r="G12" s="33" t="s">
        <v>64</v>
      </c>
      <c r="H12" s="33" t="s">
        <v>65</v>
      </c>
      <c r="I12" s="33" t="s">
        <v>66</v>
      </c>
    </row>
    <row r="13" spans="1:9" ht="18.75" x14ac:dyDescent="0.25">
      <c r="A13" s="32" t="s">
        <v>67</v>
      </c>
      <c r="B13" s="37" t="s">
        <v>68</v>
      </c>
      <c r="C13" s="32" t="s">
        <v>20</v>
      </c>
      <c r="D13" s="40" t="s">
        <v>69</v>
      </c>
      <c r="E13" s="41">
        <v>1.44</v>
      </c>
      <c r="G13" s="33" t="s">
        <v>70</v>
      </c>
      <c r="H13" s="33" t="s">
        <v>71</v>
      </c>
      <c r="I13" s="33" t="s">
        <v>72</v>
      </c>
    </row>
    <row r="14" spans="1:9" ht="18.75" x14ac:dyDescent="0.25">
      <c r="A14" s="76" t="s">
        <v>73</v>
      </c>
      <c r="B14" s="43" t="s">
        <v>74</v>
      </c>
      <c r="C14" s="32" t="s">
        <v>20</v>
      </c>
      <c r="D14" s="40" t="s">
        <v>75</v>
      </c>
      <c r="E14" s="81">
        <f>(50680+(178002*SIS072_F_Vidutinesverti1Kainos1+1943310*0.12+6662*1.53))/151407053*100</f>
        <v>2.5631635271310644</v>
      </c>
      <c r="G14" s="33" t="s">
        <v>76</v>
      </c>
      <c r="H14" s="33" t="s">
        <v>77</v>
      </c>
      <c r="I14" s="33" t="s">
        <v>78</v>
      </c>
    </row>
    <row r="15" spans="1:9" ht="47.25" x14ac:dyDescent="0.25">
      <c r="A15" s="77"/>
      <c r="B15" s="44"/>
      <c r="C15" s="32" t="s">
        <v>17</v>
      </c>
      <c r="D15" s="45" t="s">
        <v>223</v>
      </c>
      <c r="E15" s="82"/>
      <c r="G15" s="33" t="s">
        <v>79</v>
      </c>
      <c r="H15" s="33" t="s">
        <v>80</v>
      </c>
      <c r="I15" s="33" t="s">
        <v>81</v>
      </c>
    </row>
    <row r="16" spans="1:9" s="1" customFormat="1" ht="14.65" customHeight="1" x14ac:dyDescent="0.25">
      <c r="A16" s="32" t="s">
        <v>82</v>
      </c>
      <c r="B16" s="37" t="s">
        <v>83</v>
      </c>
      <c r="C16" s="32" t="s">
        <v>84</v>
      </c>
      <c r="D16" s="46"/>
      <c r="E16" s="39">
        <f>IFERROR(ROUND((E18*E19+E21*E22+E24*E25+E27*E28+E30*E31+E33*E34+E36*E37+E39*E40+E42*E43+E45*E46+E48*E49)/(E19+E22+E25+E28+E31+E34+E37+E40+E43+E46+E49),2),0)</f>
        <v>20.149999999999999</v>
      </c>
      <c r="G16" s="33" t="s">
        <v>85</v>
      </c>
      <c r="H16" s="33" t="s">
        <v>86</v>
      </c>
      <c r="I16" s="33" t="s">
        <v>87</v>
      </c>
    </row>
    <row r="17" spans="1:9" ht="15.75" x14ac:dyDescent="0.25">
      <c r="A17" s="32" t="s">
        <v>88</v>
      </c>
      <c r="B17" s="47" t="s">
        <v>89</v>
      </c>
      <c r="C17" s="48"/>
      <c r="D17" s="49"/>
      <c r="E17" s="50"/>
      <c r="G17" s="33" t="s">
        <v>90</v>
      </c>
      <c r="H17" s="33" t="s">
        <v>91</v>
      </c>
      <c r="I17" s="33" t="s">
        <v>92</v>
      </c>
    </row>
    <row r="18" spans="1:9" ht="15.75" x14ac:dyDescent="0.25">
      <c r="A18" s="32" t="s">
        <v>93</v>
      </c>
      <c r="B18" s="51" t="s">
        <v>94</v>
      </c>
      <c r="C18" s="32" t="s">
        <v>84</v>
      </c>
      <c r="D18" s="52"/>
      <c r="E18" s="53"/>
      <c r="G18" s="33" t="s">
        <v>95</v>
      </c>
      <c r="H18" s="33" t="s">
        <v>96</v>
      </c>
      <c r="I18" s="33" t="s">
        <v>97</v>
      </c>
    </row>
    <row r="19" spans="1:9" ht="15.75" x14ac:dyDescent="0.25">
      <c r="A19" s="32" t="s">
        <v>98</v>
      </c>
      <c r="B19" s="51" t="s">
        <v>99</v>
      </c>
      <c r="C19" s="32" t="s">
        <v>100</v>
      </c>
      <c r="D19" s="52"/>
      <c r="E19" s="53"/>
      <c r="G19" s="33" t="s">
        <v>101</v>
      </c>
      <c r="H19" s="33" t="s">
        <v>102</v>
      </c>
      <c r="I19" s="33" t="s">
        <v>103</v>
      </c>
    </row>
    <row r="20" spans="1:9" ht="15.75" x14ac:dyDescent="0.25">
      <c r="A20" s="32" t="s">
        <v>104</v>
      </c>
      <c r="B20" s="54" t="s">
        <v>59</v>
      </c>
      <c r="C20" s="48"/>
      <c r="D20" s="49"/>
      <c r="E20" s="50"/>
      <c r="G20" s="33" t="s">
        <v>106</v>
      </c>
      <c r="H20" s="33" t="s">
        <v>107</v>
      </c>
      <c r="I20" s="33" t="s">
        <v>108</v>
      </c>
    </row>
    <row r="21" spans="1:9" ht="30" x14ac:dyDescent="0.25">
      <c r="A21" s="32" t="s">
        <v>93</v>
      </c>
      <c r="B21" s="51" t="str">
        <f>IF(B20=$G$10,$H$10,IF(B20=$G$11,$H$11,IF(B20=$G$12,$H$12,IF(B20=$G$13,$H$13,IF(B20=$G$14,$H$14,IF(B20=$G$15,$H$15,IF(B20=$G$16,$H$16,IF(B20=$G$17,$H$17,IF(B20=$G$18,$H$18,IF(B20=$G$19,$H$19,IF(B20=$G$20,$H$20,IF(B20=$G$21,$H$21,IF(B20=$G$22,$H$22,"!Nenurodyta kuro rūšis!")))))))))))))&amp;" kuro kaina, taikoma šilumos kainos skaičiavimuose"</f>
        <v>Medienos skiedrų kuro kaina, taikoma šilumos kainos skaičiavimuose</v>
      </c>
      <c r="C21" s="32" t="s">
        <v>109</v>
      </c>
      <c r="D21" s="52"/>
      <c r="E21" s="53">
        <v>20.149999999999999</v>
      </c>
      <c r="G21" s="33" t="s">
        <v>110</v>
      </c>
      <c r="H21" s="33" t="s">
        <v>111</v>
      </c>
      <c r="I21" s="33" t="s">
        <v>112</v>
      </c>
    </row>
    <row r="22" spans="1:9" ht="15.75" x14ac:dyDescent="0.25">
      <c r="A22" s="32" t="s">
        <v>113</v>
      </c>
      <c r="B22" s="51" t="str">
        <f>IF(B20=$G$10,$H$10,IF(B20=$G$11,$H$11,IF(B20=$G$12,$H$12,IF(B20=$G$13,$H$13,IF(B20=$G$14,$H$14,IF(B20=$G$15,$H$15,IF(B20=$G$16,$H$16,IF(B20=$G$17,$H$17,IF(B20=$G$18,$H$18,IF(B20=$G$19,$H$19,IF(B20=$G$20,$H$20,IF(B20=$G$21,$H$21,IF(B20=$G$22,$H$22,"!Nenurodyta kuro rūšis!")))))))))))))&amp;" kuro kiekis, taikomas šilumos kainos skaičiavime"</f>
        <v>Medienos skiedrų kuro kiekis, taikomas šilumos kainos skaičiavime</v>
      </c>
      <c r="C22" s="32" t="s">
        <v>100</v>
      </c>
      <c r="D22" s="52"/>
      <c r="E22" s="53">
        <v>5035</v>
      </c>
      <c r="G22" s="33" t="s">
        <v>114</v>
      </c>
      <c r="H22" s="33" t="s">
        <v>115</v>
      </c>
      <c r="I22" s="55"/>
    </row>
    <row r="23" spans="1:9" ht="15.75" x14ac:dyDescent="0.25">
      <c r="A23" s="32" t="s">
        <v>116</v>
      </c>
      <c r="B23" s="54" t="s">
        <v>90</v>
      </c>
      <c r="C23" s="48"/>
      <c r="D23" s="49"/>
      <c r="E23" s="50"/>
    </row>
    <row r="24" spans="1:9" ht="15.75" x14ac:dyDescent="0.25">
      <c r="A24" s="32" t="s">
        <v>117</v>
      </c>
      <c r="B24" s="51" t="str">
        <f>IF(B23=$G$10,$H$10,IF(B23=$G$11,$H$11,IF(B23=$G$12,$H$12,IF(B23=$G$13,$H$13,IF(B23=$G$14,$H$14,IF(B23=$G$15,$H$15,IF(B23=$G$16,$H$16,IF(B23=$G$17,$H$17,IF(B23=$G$18,$H$18,IF(B23=$G$19,$H$19,IF(B23=$G$20,$H$20,IF(B23=$G$21,$H$21,IF(B23=$G$22,$H$22,"!Nenurodyta kuro rūšis!")))))))))))))&amp;" kuro kaina, taikoma šilumos kainos skaičiavimuose"</f>
        <v>Dyzelino kuro kaina, taikoma šilumos kainos skaičiavimuose</v>
      </c>
      <c r="C24" s="32" t="s">
        <v>109</v>
      </c>
      <c r="D24" s="52"/>
      <c r="E24" s="53"/>
    </row>
    <row r="25" spans="1:9" s="1" customFormat="1" ht="21" customHeight="1" x14ac:dyDescent="0.25">
      <c r="A25" s="32" t="s">
        <v>118</v>
      </c>
      <c r="B25" s="51" t="str">
        <f>IF(B23=$G$10,$H$10,IF(B23=$G$11,$H$11,IF(B23=$G$12,$H$12,IF(B23=$G$13,$H$13,IF(B23=$G$14,$H$14,IF(B23=$G$15,$H$15,IF(B23=$G$16,$H$16,IF(B23=$G$17,$H$17,IF(B23=$G$18,$H$18,IF(B23=$G$19,$H$19,IF(B23=$G$20,$H$20,IF(B23=$G$21,$H$21,IF(B23=$G$22,$H$22,"!Nenurodyta kuro rūšis!")))))))))))))&amp;" kuro kiekis, taikomas šilumos kainos skaičiavime"</f>
        <v>Dyzelino kuro kiekis, taikomas šilumos kainos skaičiavime</v>
      </c>
      <c r="C25" s="32" t="s">
        <v>100</v>
      </c>
      <c r="D25" s="52"/>
      <c r="E25" s="53"/>
    </row>
    <row r="26" spans="1:9" ht="15.75" x14ac:dyDescent="0.25">
      <c r="A26" s="32" t="s">
        <v>119</v>
      </c>
      <c r="B26" s="54" t="s">
        <v>105</v>
      </c>
      <c r="C26" s="48"/>
      <c r="D26" s="49"/>
      <c r="E26" s="50"/>
    </row>
    <row r="27" spans="1:9" ht="15.75" x14ac:dyDescent="0.25">
      <c r="A27" s="32" t="s">
        <v>120</v>
      </c>
      <c r="B27" s="51"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32" t="s">
        <v>109</v>
      </c>
      <c r="D27" s="52"/>
      <c r="E27" s="53"/>
    </row>
    <row r="28" spans="1:9" ht="47.1" customHeight="1" x14ac:dyDescent="0.25">
      <c r="A28" s="32" t="s">
        <v>121</v>
      </c>
      <c r="B28" s="51"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32" t="s">
        <v>100</v>
      </c>
      <c r="D28" s="52"/>
      <c r="E28" s="53"/>
    </row>
    <row r="29" spans="1:9" ht="15.75" x14ac:dyDescent="0.25">
      <c r="A29" s="32" t="s">
        <v>122</v>
      </c>
      <c r="B29" s="54" t="s">
        <v>105</v>
      </c>
      <c r="C29" s="48"/>
      <c r="D29" s="49"/>
      <c r="E29" s="50"/>
    </row>
    <row r="30" spans="1:9" ht="15.75" x14ac:dyDescent="0.25">
      <c r="A30" s="32" t="s">
        <v>123</v>
      </c>
      <c r="B30" s="51"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32" t="s">
        <v>109</v>
      </c>
      <c r="D30" s="52"/>
      <c r="E30" s="53"/>
    </row>
    <row r="31" spans="1:9" ht="15.75" x14ac:dyDescent="0.25">
      <c r="A31" s="32" t="s">
        <v>124</v>
      </c>
      <c r="B31" s="51"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32" t="s">
        <v>100</v>
      </c>
      <c r="D31" s="52"/>
      <c r="E31" s="53"/>
    </row>
    <row r="32" spans="1:9" s="1" customFormat="1" ht="20.100000000000001" customHeight="1" x14ac:dyDescent="0.25">
      <c r="A32" s="32" t="s">
        <v>125</v>
      </c>
      <c r="B32" s="54" t="s">
        <v>105</v>
      </c>
      <c r="C32" s="48"/>
      <c r="D32" s="49"/>
      <c r="E32" s="50"/>
    </row>
    <row r="33" spans="1:5" ht="15.75" x14ac:dyDescent="0.25">
      <c r="A33" s="32" t="s">
        <v>126</v>
      </c>
      <c r="B33" s="51"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32" t="s">
        <v>109</v>
      </c>
      <c r="D33" s="52"/>
      <c r="E33" s="53"/>
    </row>
    <row r="34" spans="1:5" ht="15.75" x14ac:dyDescent="0.25">
      <c r="A34" s="32" t="s">
        <v>127</v>
      </c>
      <c r="B34" s="51"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32" t="s">
        <v>100</v>
      </c>
      <c r="D34" s="52"/>
      <c r="E34" s="53"/>
    </row>
    <row r="35" spans="1:5" ht="15.75" x14ac:dyDescent="0.25">
      <c r="A35" s="32" t="s">
        <v>128</v>
      </c>
      <c r="B35" s="54" t="s">
        <v>105</v>
      </c>
      <c r="C35" s="48"/>
      <c r="D35" s="49"/>
      <c r="E35" s="50"/>
    </row>
    <row r="36" spans="1:5" ht="15.75" x14ac:dyDescent="0.25">
      <c r="A36" s="32" t="s">
        <v>129</v>
      </c>
      <c r="B36" s="51"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32" t="s">
        <v>109</v>
      </c>
      <c r="D36" s="52"/>
      <c r="E36" s="53"/>
    </row>
    <row r="37" spans="1:5" ht="15.75" x14ac:dyDescent="0.25">
      <c r="A37" s="32" t="s">
        <v>130</v>
      </c>
      <c r="B37" s="51"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32" t="s">
        <v>100</v>
      </c>
      <c r="D37" s="52"/>
      <c r="E37" s="53"/>
    </row>
    <row r="38" spans="1:5" ht="15.75" x14ac:dyDescent="0.25">
      <c r="A38" s="32" t="s">
        <v>131</v>
      </c>
      <c r="B38" s="54" t="s">
        <v>105</v>
      </c>
      <c r="C38" s="48"/>
      <c r="D38" s="49"/>
      <c r="E38" s="50"/>
    </row>
    <row r="39" spans="1:5" ht="15.75" x14ac:dyDescent="0.25">
      <c r="A39" s="32" t="s">
        <v>132</v>
      </c>
      <c r="B39" s="51"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32" t="s">
        <v>109</v>
      </c>
      <c r="D39" s="52"/>
      <c r="E39" s="53"/>
    </row>
    <row r="40" spans="1:5" ht="15.75" x14ac:dyDescent="0.25">
      <c r="A40" s="32" t="s">
        <v>133</v>
      </c>
      <c r="B40" s="51"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32" t="s">
        <v>100</v>
      </c>
      <c r="D40" s="52"/>
      <c r="E40" s="53"/>
    </row>
    <row r="41" spans="1:5" s="1" customFormat="1" ht="21.4" customHeight="1" x14ac:dyDescent="0.25">
      <c r="A41" s="32" t="s">
        <v>134</v>
      </c>
      <c r="B41" s="54" t="s">
        <v>105</v>
      </c>
      <c r="C41" s="48"/>
      <c r="D41" s="49"/>
      <c r="E41" s="50"/>
    </row>
    <row r="42" spans="1:5" ht="15.75" x14ac:dyDescent="0.25">
      <c r="A42" s="32" t="s">
        <v>135</v>
      </c>
      <c r="B42" s="51"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32" t="s">
        <v>109</v>
      </c>
      <c r="D42" s="52"/>
      <c r="E42" s="53"/>
    </row>
    <row r="43" spans="1:5" ht="15.75" x14ac:dyDescent="0.25">
      <c r="A43" s="32" t="s">
        <v>136</v>
      </c>
      <c r="B43" s="51"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32" t="s">
        <v>100</v>
      </c>
      <c r="D43" s="52"/>
      <c r="E43" s="53"/>
    </row>
    <row r="44" spans="1:5" ht="51" customHeight="1" x14ac:dyDescent="0.25">
      <c r="A44" s="32" t="s">
        <v>137</v>
      </c>
      <c r="B44" s="54" t="s">
        <v>105</v>
      </c>
      <c r="C44" s="48"/>
      <c r="D44" s="49"/>
      <c r="E44" s="50"/>
    </row>
    <row r="45" spans="1:5" ht="15.75" x14ac:dyDescent="0.25">
      <c r="A45" s="32" t="s">
        <v>138</v>
      </c>
      <c r="B45" s="51"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32" t="s">
        <v>109</v>
      </c>
      <c r="D45" s="52"/>
      <c r="E45" s="53"/>
    </row>
    <row r="46" spans="1:5" ht="15.75" x14ac:dyDescent="0.25">
      <c r="A46" s="32" t="s">
        <v>139</v>
      </c>
      <c r="B46" s="51"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32" t="s">
        <v>100</v>
      </c>
      <c r="D46" s="52"/>
      <c r="E46" s="53"/>
    </row>
    <row r="47" spans="1:5" ht="15.75" x14ac:dyDescent="0.25">
      <c r="A47" s="32" t="s">
        <v>140</v>
      </c>
      <c r="B47" s="56" t="s">
        <v>141</v>
      </c>
      <c r="C47" s="48"/>
      <c r="D47" s="49"/>
      <c r="E47" s="50"/>
    </row>
    <row r="48" spans="1:5" s="1" customFormat="1" ht="15.95" customHeight="1" x14ac:dyDescent="0.25">
      <c r="A48" s="32" t="s">
        <v>142</v>
      </c>
      <c r="B48" s="51" t="str">
        <f>B47&amp;" kuro kaina, taikoma šilumos kainos skaičiavimuose"</f>
        <v>Kuro rūšis (įvardinti) kuro kaina, taikoma šilumos kainos skaičiavimuose</v>
      </c>
      <c r="C48" s="32" t="s">
        <v>109</v>
      </c>
      <c r="D48" s="52"/>
      <c r="E48" s="53"/>
    </row>
    <row r="49" spans="1:9" ht="15.75" x14ac:dyDescent="0.25">
      <c r="A49" s="32" t="s">
        <v>143</v>
      </c>
      <c r="B49" s="51" t="str">
        <f>B47&amp;" kuro kiekis, taikomas šilumos kainos skaičiavime"</f>
        <v>Kuro rūšis (įvardinti) kuro kiekis, taikomas šilumos kainos skaičiavime</v>
      </c>
      <c r="C49" s="32" t="s">
        <v>100</v>
      </c>
      <c r="D49" s="52"/>
      <c r="E49" s="53"/>
    </row>
    <row r="50" spans="1:9" ht="15.75" x14ac:dyDescent="0.25">
      <c r="A50" s="32" t="s">
        <v>144</v>
      </c>
      <c r="B50" s="57" t="s">
        <v>145</v>
      </c>
      <c r="C50" s="32" t="s">
        <v>20</v>
      </c>
      <c r="D50" s="32" t="s">
        <v>21</v>
      </c>
      <c r="E50" s="53"/>
      <c r="F50" s="1"/>
      <c r="G50" s="1"/>
      <c r="H50" s="1"/>
      <c r="I50" s="1"/>
    </row>
    <row r="51" spans="1:9" ht="15.75" x14ac:dyDescent="0.25">
      <c r="A51" s="42" t="s">
        <v>14</v>
      </c>
      <c r="B51" s="58" t="s">
        <v>146</v>
      </c>
      <c r="C51" s="59"/>
      <c r="D51" s="49"/>
      <c r="E51" s="60"/>
    </row>
    <row r="52" spans="1:9" ht="18.75" x14ac:dyDescent="0.25">
      <c r="A52" s="32" t="s">
        <v>147</v>
      </c>
      <c r="B52" s="37" t="s">
        <v>148</v>
      </c>
      <c r="C52" s="32" t="s">
        <v>149</v>
      </c>
      <c r="D52" s="32" t="s">
        <v>150</v>
      </c>
      <c r="E52" s="53">
        <v>10.54</v>
      </c>
    </row>
    <row r="53" spans="1:9" ht="18.75" x14ac:dyDescent="0.25">
      <c r="A53" s="32" t="s">
        <v>151</v>
      </c>
      <c r="B53" s="37" t="s">
        <v>152</v>
      </c>
      <c r="C53" s="32" t="s">
        <v>20</v>
      </c>
      <c r="D53" s="32" t="s">
        <v>153</v>
      </c>
      <c r="E53" s="61">
        <f>E14</f>
        <v>2.5631635271310644</v>
      </c>
    </row>
    <row r="54" spans="1:9" ht="15.75" x14ac:dyDescent="0.25">
      <c r="A54" s="30" t="s">
        <v>18</v>
      </c>
      <c r="B54" s="34" t="s">
        <v>154</v>
      </c>
      <c r="C54" s="62"/>
      <c r="D54" s="62"/>
      <c r="E54" s="63"/>
    </row>
    <row r="55" spans="1:9" ht="18.75" x14ac:dyDescent="0.25">
      <c r="A55" s="32" t="s">
        <v>155</v>
      </c>
      <c r="B55" s="64" t="s">
        <v>156</v>
      </c>
      <c r="C55" s="32" t="s">
        <v>20</v>
      </c>
      <c r="D55" s="32" t="s">
        <v>157</v>
      </c>
      <c r="E55" s="65">
        <f>ROUND(E56+E57,2)</f>
        <v>2.31</v>
      </c>
    </row>
    <row r="56" spans="1:9" ht="18.75" x14ac:dyDescent="0.25">
      <c r="A56" s="32" t="s">
        <v>158</v>
      </c>
      <c r="B56" s="37" t="s">
        <v>159</v>
      </c>
      <c r="C56" s="32" t="s">
        <v>20</v>
      </c>
      <c r="D56" s="32" t="s">
        <v>160</v>
      </c>
      <c r="E56" s="53">
        <v>1.24</v>
      </c>
    </row>
    <row r="57" spans="1:9" ht="18.75" x14ac:dyDescent="0.25">
      <c r="A57" s="76" t="s">
        <v>161</v>
      </c>
      <c r="B57" s="43" t="s">
        <v>162</v>
      </c>
      <c r="C57" s="32" t="s">
        <v>20</v>
      </c>
      <c r="D57" s="32" t="s">
        <v>163</v>
      </c>
      <c r="E57" s="81">
        <f>(1320118*0.12+10839*1.75+(29342686*(1917738+SIS072_F_Vienanareskain2Kainos1*151407053/100)/151407053))/122064367*100</f>
        <v>1.0659466646767985</v>
      </c>
    </row>
    <row r="58" spans="1:9" ht="47.25" x14ac:dyDescent="0.25">
      <c r="A58" s="77"/>
      <c r="B58" s="44"/>
      <c r="C58" s="32" t="s">
        <v>17</v>
      </c>
      <c r="D58" s="52" t="s">
        <v>224</v>
      </c>
      <c r="E58" s="82"/>
    </row>
    <row r="59" spans="1:9" s="1" customFormat="1" ht="15.75" x14ac:dyDescent="0.25">
      <c r="A59" s="42" t="s">
        <v>164</v>
      </c>
      <c r="B59" s="58" t="s">
        <v>165</v>
      </c>
      <c r="C59" s="59"/>
      <c r="D59" s="49"/>
      <c r="E59" s="60"/>
    </row>
    <row r="60" spans="1:9" ht="42" customHeight="1" x14ac:dyDescent="0.25">
      <c r="A60" s="32" t="s">
        <v>166</v>
      </c>
      <c r="B60" s="37" t="s">
        <v>167</v>
      </c>
      <c r="C60" s="32" t="s">
        <v>149</v>
      </c>
      <c r="D60" s="32" t="s">
        <v>168</v>
      </c>
      <c r="E60" s="53">
        <v>9.09</v>
      </c>
    </row>
    <row r="61" spans="1:9" ht="18.75" x14ac:dyDescent="0.25">
      <c r="A61" s="32" t="s">
        <v>169</v>
      </c>
      <c r="B61" s="37" t="s">
        <v>152</v>
      </c>
      <c r="C61" s="32" t="s">
        <v>20</v>
      </c>
      <c r="D61" s="32" t="s">
        <v>170</v>
      </c>
      <c r="E61" s="61">
        <f>E57</f>
        <v>1.0659466646767985</v>
      </c>
    </row>
    <row r="62" spans="1:9" ht="15.75" x14ac:dyDescent="0.25">
      <c r="A62" s="30" t="s">
        <v>22</v>
      </c>
      <c r="B62" s="34" t="s">
        <v>171</v>
      </c>
      <c r="C62" s="62"/>
      <c r="D62" s="62"/>
      <c r="E62" s="63"/>
    </row>
    <row r="63" spans="1:9" ht="18.75" x14ac:dyDescent="0.25">
      <c r="A63" s="32" t="s">
        <v>172</v>
      </c>
      <c r="B63" s="37" t="s">
        <v>173</v>
      </c>
      <c r="C63" s="32" t="s">
        <v>20</v>
      </c>
      <c r="D63" s="32" t="s">
        <v>174</v>
      </c>
      <c r="E63" s="53">
        <v>0.17</v>
      </c>
    </row>
    <row r="64" spans="1:9" s="1" customFormat="1" ht="18.75" x14ac:dyDescent="0.25">
      <c r="A64" s="32" t="s">
        <v>175</v>
      </c>
      <c r="B64" s="66" t="s">
        <v>176</v>
      </c>
      <c r="C64" s="32" t="s">
        <v>149</v>
      </c>
      <c r="D64" s="32" t="s">
        <v>177</v>
      </c>
      <c r="E64" s="53">
        <v>1.25</v>
      </c>
    </row>
    <row r="65" spans="1:5" ht="31.5" x14ac:dyDescent="0.25">
      <c r="A65" s="30" t="s">
        <v>24</v>
      </c>
      <c r="B65" s="67" t="s">
        <v>178</v>
      </c>
      <c r="C65" s="30" t="s">
        <v>20</v>
      </c>
      <c r="D65" s="32" t="s">
        <v>179</v>
      </c>
      <c r="E65" s="39">
        <f>ROUND(SUM(E66:E75),2)</f>
        <v>-0.27</v>
      </c>
    </row>
    <row r="66" spans="1:5" ht="31.5" x14ac:dyDescent="0.25">
      <c r="A66" s="32" t="s">
        <v>180</v>
      </c>
      <c r="B66" s="68" t="s">
        <v>225</v>
      </c>
      <c r="C66" s="32" t="s">
        <v>20</v>
      </c>
      <c r="D66" s="68" t="s">
        <v>226</v>
      </c>
      <c r="E66" s="53">
        <v>-0.27</v>
      </c>
    </row>
    <row r="67" spans="1:5" ht="47.25" x14ac:dyDescent="0.25">
      <c r="A67" s="32" t="s">
        <v>183</v>
      </c>
      <c r="B67" s="68" t="s">
        <v>181</v>
      </c>
      <c r="C67" s="32" t="s">
        <v>20</v>
      </c>
      <c r="D67" s="68" t="s">
        <v>182</v>
      </c>
      <c r="E67" s="53"/>
    </row>
    <row r="68" spans="1:5" ht="47.25" x14ac:dyDescent="0.25">
      <c r="A68" s="32" t="s">
        <v>184</v>
      </c>
      <c r="B68" s="68" t="s">
        <v>181</v>
      </c>
      <c r="C68" s="32" t="s">
        <v>20</v>
      </c>
      <c r="D68" s="68" t="s">
        <v>182</v>
      </c>
      <c r="E68" s="53"/>
    </row>
    <row r="69" spans="1:5" ht="47.25" x14ac:dyDescent="0.25">
      <c r="A69" s="32" t="s">
        <v>185</v>
      </c>
      <c r="B69" s="68" t="s">
        <v>181</v>
      </c>
      <c r="C69" s="32" t="s">
        <v>20</v>
      </c>
      <c r="D69" s="68" t="s">
        <v>182</v>
      </c>
      <c r="E69" s="53"/>
    </row>
    <row r="70" spans="1:5" ht="47.25" x14ac:dyDescent="0.25">
      <c r="A70" s="32" t="s">
        <v>186</v>
      </c>
      <c r="B70" s="68" t="s">
        <v>181</v>
      </c>
      <c r="C70" s="32" t="s">
        <v>20</v>
      </c>
      <c r="D70" s="68" t="s">
        <v>182</v>
      </c>
      <c r="E70" s="53"/>
    </row>
    <row r="71" spans="1:5" ht="47.25" x14ac:dyDescent="0.25">
      <c r="A71" s="32" t="s">
        <v>187</v>
      </c>
      <c r="B71" s="68" t="s">
        <v>181</v>
      </c>
      <c r="C71" s="32" t="s">
        <v>20</v>
      </c>
      <c r="D71" s="68" t="s">
        <v>182</v>
      </c>
      <c r="E71" s="53"/>
    </row>
    <row r="72" spans="1:5" ht="47.25" x14ac:dyDescent="0.25">
      <c r="A72" s="32" t="s">
        <v>188</v>
      </c>
      <c r="B72" s="68" t="s">
        <v>181</v>
      </c>
      <c r="C72" s="32" t="s">
        <v>20</v>
      </c>
      <c r="D72" s="68" t="s">
        <v>182</v>
      </c>
      <c r="E72" s="53"/>
    </row>
    <row r="73" spans="1:5" s="1" customFormat="1" ht="47.25" x14ac:dyDescent="0.25">
      <c r="A73" s="32" t="s">
        <v>189</v>
      </c>
      <c r="B73" s="68" t="s">
        <v>181</v>
      </c>
      <c r="C73" s="32" t="s">
        <v>20</v>
      </c>
      <c r="D73" s="68" t="s">
        <v>182</v>
      </c>
      <c r="E73" s="53"/>
    </row>
    <row r="74" spans="1:5" ht="47.25" x14ac:dyDescent="0.25">
      <c r="A74" s="32" t="s">
        <v>190</v>
      </c>
      <c r="B74" s="68" t="s">
        <v>181</v>
      </c>
      <c r="C74" s="32" t="s">
        <v>20</v>
      </c>
      <c r="D74" s="68" t="s">
        <v>182</v>
      </c>
      <c r="E74" s="53"/>
    </row>
    <row r="75" spans="1:5" ht="47.25" x14ac:dyDescent="0.25">
      <c r="A75" s="32" t="s">
        <v>191</v>
      </c>
      <c r="B75" s="68" t="s">
        <v>181</v>
      </c>
      <c r="C75" s="32" t="s">
        <v>20</v>
      </c>
      <c r="D75" s="68" t="s">
        <v>182</v>
      </c>
      <c r="E75" s="53"/>
    </row>
    <row r="76" spans="1:5" ht="15.75" x14ac:dyDescent="0.25">
      <c r="A76" s="30" t="s">
        <v>27</v>
      </c>
      <c r="B76" s="67" t="s">
        <v>192</v>
      </c>
      <c r="C76" s="30" t="s">
        <v>20</v>
      </c>
      <c r="D76" s="32"/>
      <c r="E76" s="39">
        <f>ROUND(E12+E55+E63+E65,2)</f>
        <v>6.21</v>
      </c>
    </row>
    <row r="77" spans="1:5" ht="47.25" x14ac:dyDescent="0.25">
      <c r="A77" s="30" t="s">
        <v>36</v>
      </c>
      <c r="B77" s="69" t="s">
        <v>193</v>
      </c>
      <c r="C77" s="30" t="s">
        <v>20</v>
      </c>
      <c r="D77" s="70" t="s">
        <v>194</v>
      </c>
      <c r="E77" s="53"/>
    </row>
    <row r="78" spans="1:5" ht="68.25" customHeight="1" x14ac:dyDescent="0.25">
      <c r="A78" s="30" t="s">
        <v>39</v>
      </c>
      <c r="B78" s="69" t="s">
        <v>195</v>
      </c>
      <c r="C78" s="30" t="s">
        <v>20</v>
      </c>
      <c r="D78" s="32" t="s">
        <v>179</v>
      </c>
      <c r="E78" s="39">
        <f>ROUND(E76-E77,2)</f>
        <v>6.21</v>
      </c>
    </row>
    <row r="79" spans="1:5" ht="18.75" customHeight="1" x14ac:dyDescent="0.25">
      <c r="A79" s="30" t="s">
        <v>41</v>
      </c>
      <c r="B79" s="69" t="s">
        <v>196</v>
      </c>
      <c r="C79" s="30" t="s">
        <v>20</v>
      </c>
      <c r="D79" s="32" t="s">
        <v>179</v>
      </c>
      <c r="E79" s="39">
        <f>ROUND(E78*1.21,2)</f>
        <v>7.51</v>
      </c>
    </row>
    <row r="80" spans="1:5" ht="15.75" x14ac:dyDescent="0.25">
      <c r="A80" s="32" t="s">
        <v>197</v>
      </c>
      <c r="B80" s="37" t="s">
        <v>198</v>
      </c>
      <c r="C80" s="32" t="s">
        <v>199</v>
      </c>
      <c r="D80" s="78" t="s">
        <v>72</v>
      </c>
      <c r="E80" s="71">
        <v>14641433</v>
      </c>
    </row>
    <row r="81" spans="1:5" ht="15.75" x14ac:dyDescent="0.25">
      <c r="A81" s="32" t="s">
        <v>200</v>
      </c>
      <c r="B81" s="37" t="s">
        <v>201</v>
      </c>
      <c r="C81" s="32" t="s">
        <v>199</v>
      </c>
      <c r="D81" s="79"/>
      <c r="E81" s="72">
        <f>SUM(E82:E88)</f>
        <v>14641433</v>
      </c>
    </row>
    <row r="82" spans="1:5" ht="15.75" x14ac:dyDescent="0.25">
      <c r="A82" s="32" t="s">
        <v>202</v>
      </c>
      <c r="B82" s="68" t="s">
        <v>227</v>
      </c>
      <c r="C82" s="32" t="s">
        <v>199</v>
      </c>
      <c r="D82" s="79"/>
      <c r="E82" s="71">
        <v>14641433</v>
      </c>
    </row>
    <row r="83" spans="1:5" ht="15.75" x14ac:dyDescent="0.25">
      <c r="A83" s="32" t="s">
        <v>204</v>
      </c>
      <c r="B83" s="68" t="s">
        <v>203</v>
      </c>
      <c r="C83" s="32" t="s">
        <v>199</v>
      </c>
      <c r="D83" s="79"/>
      <c r="E83" s="71"/>
    </row>
    <row r="84" spans="1:5" ht="15.75" x14ac:dyDescent="0.25">
      <c r="A84" s="32" t="s">
        <v>205</v>
      </c>
      <c r="B84" s="68" t="s">
        <v>203</v>
      </c>
      <c r="C84" s="32" t="s">
        <v>199</v>
      </c>
      <c r="D84" s="79"/>
      <c r="E84" s="71"/>
    </row>
    <row r="85" spans="1:5" ht="15.75" x14ac:dyDescent="0.25">
      <c r="A85" s="32" t="s">
        <v>206</v>
      </c>
      <c r="B85" s="68" t="s">
        <v>203</v>
      </c>
      <c r="C85" s="32" t="s">
        <v>199</v>
      </c>
      <c r="D85" s="79"/>
      <c r="E85" s="71"/>
    </row>
    <row r="86" spans="1:5" ht="15.75" x14ac:dyDescent="0.25">
      <c r="A86" s="32" t="s">
        <v>207</v>
      </c>
      <c r="B86" s="68" t="s">
        <v>203</v>
      </c>
      <c r="C86" s="32" t="s">
        <v>199</v>
      </c>
      <c r="D86" s="79"/>
      <c r="E86" s="71"/>
    </row>
    <row r="87" spans="1:5" s="1" customFormat="1" ht="15.75" x14ac:dyDescent="0.25">
      <c r="A87" s="32" t="s">
        <v>208</v>
      </c>
      <c r="B87" s="68" t="s">
        <v>203</v>
      </c>
      <c r="C87" s="32" t="s">
        <v>199</v>
      </c>
      <c r="D87" s="79"/>
      <c r="E87" s="71"/>
    </row>
    <row r="88" spans="1:5" ht="15.75" x14ac:dyDescent="0.25">
      <c r="A88" s="32" t="s">
        <v>209</v>
      </c>
      <c r="B88" s="68" t="s">
        <v>203</v>
      </c>
      <c r="C88" s="32" t="s">
        <v>199</v>
      </c>
      <c r="D88" s="79"/>
      <c r="E88" s="71"/>
    </row>
    <row r="89" spans="1:5" ht="15.75" x14ac:dyDescent="0.25">
      <c r="A89" s="32" t="s">
        <v>210</v>
      </c>
      <c r="B89" s="37" t="s">
        <v>211</v>
      </c>
      <c r="C89" s="32" t="s">
        <v>199</v>
      </c>
      <c r="D89" s="79"/>
      <c r="E89" s="72">
        <f>SUM(E90:E96)</f>
        <v>12047147</v>
      </c>
    </row>
    <row r="90" spans="1:5" ht="15" customHeight="1" x14ac:dyDescent="0.25">
      <c r="A90" s="32" t="s">
        <v>212</v>
      </c>
      <c r="B90" s="68" t="s">
        <v>227</v>
      </c>
      <c r="C90" s="32" t="s">
        <v>199</v>
      </c>
      <c r="D90" s="79"/>
      <c r="E90" s="71">
        <v>12047147</v>
      </c>
    </row>
    <row r="91" spans="1:5" ht="42" customHeight="1" x14ac:dyDescent="0.25">
      <c r="A91" s="32" t="s">
        <v>213</v>
      </c>
      <c r="B91" s="68" t="s">
        <v>203</v>
      </c>
      <c r="C91" s="32" t="s">
        <v>199</v>
      </c>
      <c r="D91" s="79"/>
      <c r="E91" s="71"/>
    </row>
    <row r="92" spans="1:5" ht="15.75" x14ac:dyDescent="0.25">
      <c r="A92" s="32" t="s">
        <v>214</v>
      </c>
      <c r="B92" s="68" t="s">
        <v>203</v>
      </c>
      <c r="C92" s="32" t="s">
        <v>199</v>
      </c>
      <c r="D92" s="79"/>
      <c r="E92" s="71"/>
    </row>
    <row r="93" spans="1:5" ht="15.75" customHeight="1" x14ac:dyDescent="0.25">
      <c r="A93" s="32" t="s">
        <v>215</v>
      </c>
      <c r="B93" s="68" t="s">
        <v>203</v>
      </c>
      <c r="C93" s="32" t="s">
        <v>199</v>
      </c>
      <c r="D93" s="79"/>
      <c r="E93" s="71"/>
    </row>
    <row r="94" spans="1:5" s="1" customFormat="1" ht="15.75" x14ac:dyDescent="0.25">
      <c r="A94" s="32" t="s">
        <v>216</v>
      </c>
      <c r="B94" s="68" t="s">
        <v>203</v>
      </c>
      <c r="C94" s="32" t="s">
        <v>199</v>
      </c>
      <c r="D94" s="79"/>
      <c r="E94" s="71"/>
    </row>
    <row r="95" spans="1:5" ht="15.75" x14ac:dyDescent="0.25">
      <c r="A95" s="32" t="s">
        <v>217</v>
      </c>
      <c r="B95" s="68" t="s">
        <v>203</v>
      </c>
      <c r="C95" s="32" t="s">
        <v>199</v>
      </c>
      <c r="D95" s="79"/>
      <c r="E95" s="71"/>
    </row>
    <row r="96" spans="1:5" ht="15" customHeight="1" x14ac:dyDescent="0.25">
      <c r="A96" s="32" t="s">
        <v>218</v>
      </c>
      <c r="B96" s="68" t="s">
        <v>203</v>
      </c>
      <c r="C96" s="32" t="s">
        <v>199</v>
      </c>
      <c r="D96" s="80"/>
      <c r="E96" s="71"/>
    </row>
    <row r="97" spans="1:5" ht="31.5" x14ac:dyDescent="0.25">
      <c r="A97" s="32" t="s">
        <v>219</v>
      </c>
      <c r="B97" s="73" t="s">
        <v>220</v>
      </c>
      <c r="C97" s="83" t="s">
        <v>228</v>
      </c>
      <c r="D97" s="84"/>
      <c r="E97" s="85"/>
    </row>
    <row r="99" spans="1:5" ht="110.25" customHeight="1" x14ac:dyDescent="0.25">
      <c r="A99" s="75" t="s">
        <v>221</v>
      </c>
      <c r="B99" s="75"/>
      <c r="C99" s="75"/>
      <c r="D99" s="75"/>
      <c r="E99" s="75"/>
    </row>
  </sheetData>
  <sheetProtection password="F757" sheet="1" objects="1" scenarios="1"/>
  <mergeCells count="8">
    <mergeCell ref="A8:E8"/>
    <mergeCell ref="A99:E99"/>
    <mergeCell ref="A14:A15"/>
    <mergeCell ref="A57:A58"/>
    <mergeCell ref="D80:D96"/>
    <mergeCell ref="E57:E58"/>
    <mergeCell ref="E14:E15"/>
    <mergeCell ref="C97:E97"/>
  </mergeCells>
  <phoneticPr fontId="30" type="noConversion"/>
  <dataValidations count="3">
    <dataValidation type="list" showErrorMessage="1" errorTitle="Klaida" error="Klaidinga kuro rūšis" sqref="B32 B35 B38 B20 B23 B26 B29 B41 B44" xr:uid="{00000000-0002-0000-0200-000000000000}">
      <formula1>$G$10:$G$22</formula1>
    </dataValidation>
    <dataValidation showErrorMessage="1" errorTitle="Klaida" error="Klaidinga kuro rūšis" sqref="B17" xr:uid="{00000000-0002-0000-0200-000001000000}"/>
    <dataValidation type="list" allowBlank="1" showErrorMessage="1" errorTitle="Klaida" error="Nurodytas blogas mėnuo" sqref="D80" xr:uid="{00000000-0002-0000-0200-000002000000}">
      <formula1>$I$10:$I$21</formula1>
    </dataValidation>
  </dataValidations>
  <pageMargins left="0.70866141732283472" right="0.19685039370078741" top="0.1574803149606299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576</vt:i4>
      </vt:variant>
    </vt:vector>
  </HeadingPairs>
  <TitlesOfParts>
    <vt:vector size="579" baseType="lpstr">
      <vt:lpstr>Forma 2</vt:lpstr>
      <vt:lpstr>Forma 3</vt:lpstr>
      <vt:lpstr>Forma 1</vt:lpstr>
      <vt:lpstr>'Forma 2'!SIS012_D_Faktas</vt:lpstr>
      <vt:lpstr>SIS012_D_Faktas</vt:lpstr>
      <vt:lpstr>'Forma 2'!SIS012_D_GalutineKarstoVandens</vt:lpstr>
      <vt:lpstr>SIS012_D_GalutineKarstoVandens</vt:lpstr>
      <vt:lpstr>'Forma 2'!SIS012_D_GalutineKarstoVandens2</vt:lpstr>
      <vt:lpstr>SIS012_D_GalutineKarstoVandens2</vt:lpstr>
      <vt:lpstr>'Forma 2'!SIS012_D_GeriamojoVandensPardavimo</vt:lpstr>
      <vt:lpstr>SIS012_D_GeriamojoVandensPardavimo</vt:lpstr>
      <vt:lpstr>'Forma 2'!SIS012_D_GeriamojoVandensTiekimo</vt:lpstr>
      <vt:lpstr>SIS012_D_GeriamojoVandensTiekimo</vt:lpstr>
      <vt:lpstr>'Forma 2'!SIS012_D_KarstoVandensKainos</vt:lpstr>
      <vt:lpstr>SIS012_D_KarstoVandensKainos</vt:lpstr>
      <vt:lpstr>'Forma 2'!SIS012_D_KarstoVandensKainos2</vt:lpstr>
      <vt:lpstr>SIS012_D_KarstoVandensKainos2</vt:lpstr>
      <vt:lpstr>'Forma 2'!SIS012_D_KarstoVandensKainos2formule</vt:lpstr>
      <vt:lpstr>SIS012_D_KarstoVandensKainos2formule</vt:lpstr>
      <vt:lpstr>'Forma 2'!SIS012_D_MatoVnt</vt:lpstr>
      <vt:lpstr>SIS012_D_MatoVnt</vt:lpstr>
      <vt:lpstr>'Forma 2'!SIS012_D_NutarimasArUkio</vt:lpstr>
      <vt:lpstr>SIS012_D_NutarimasArUkio</vt:lpstr>
      <vt:lpstr>'Forma 2'!SIS012_D_PAPILDOMADEDAMOJI</vt:lpstr>
      <vt:lpstr>SIS012_D_PAPILDOMADEDAMOJI</vt:lpstr>
      <vt:lpstr>'Forma 2'!SIS012_D_PapildomaDedamojiDel</vt:lpstr>
      <vt:lpstr>SIS012_D_PapildomaDedamojiDel</vt:lpstr>
      <vt:lpstr>'Forma 2'!SIS012_D_PapildomaDedamojiDel2</vt:lpstr>
      <vt:lpstr>SIS012_D_PapildomaDedamojiDel2</vt:lpstr>
      <vt:lpstr>'Forma 2'!SIS012_D_PapildomaDedamojiDel3</vt:lpstr>
      <vt:lpstr>SIS012_D_PapildomaDedamojiDel3</vt:lpstr>
      <vt:lpstr>'Forma 2'!SIS012_D_Rodiklis</vt:lpstr>
      <vt:lpstr>SIS012_D_Rodiklis</vt:lpstr>
      <vt:lpstr>'Forma 2'!SIS012_D_SilumosKainaNaudojama</vt:lpstr>
      <vt:lpstr>SIS012_D_SilumosKainaNaudojama</vt:lpstr>
      <vt:lpstr>'Forma 2'!SIS012_F_GalutineKarstoVandens2Faktas</vt:lpstr>
      <vt:lpstr>SIS012_F_GalutineKarstoVandens2Faktas</vt:lpstr>
      <vt:lpstr>'Forma 2'!SIS012_F_GalutineKarstoVandensFaktas</vt:lpstr>
      <vt:lpstr>SIS012_F_GalutineKarstoVandensFaktas</vt:lpstr>
      <vt:lpstr>'Forma 2'!SIS012_F_GeriamojoVandensPardavimoFaktas</vt:lpstr>
      <vt:lpstr>SIS012_F_GeriamojoVandensPardavimoFaktas</vt:lpstr>
      <vt:lpstr>'Forma 2'!SIS012_F_GeriamojoVandensTiekimoFaktas</vt:lpstr>
      <vt:lpstr>SIS012_F_GeriamojoVandensTiekimoFaktas</vt:lpstr>
      <vt:lpstr>'Forma 2'!SIS012_F_GeriamojoVandensTiekimoRodiklis</vt:lpstr>
      <vt:lpstr>SIS012_F_GeriamojoVandensTiekimoRodiklis</vt:lpstr>
      <vt:lpstr>'Forma 2'!SIS012_F_KarstoVandensKainos2Faktas</vt:lpstr>
      <vt:lpstr>SIS012_F_KarstoVandensKainos2Faktas</vt:lpstr>
      <vt:lpstr>'Forma 2'!SIS012_F_KarstoVandensKainos2formuleRodiklis</vt:lpstr>
      <vt:lpstr>SIS012_F_KarstoVandensKainos2formuleRodiklis</vt:lpstr>
      <vt:lpstr>'Forma 2'!SIS012_F_KarstoVandensKainos2Rodiklis</vt:lpstr>
      <vt:lpstr>SIS012_F_KarstoVandensKainos2Rodiklis</vt:lpstr>
      <vt:lpstr>'Forma 2'!SIS012_F_KarstoVandensKainosFaktas</vt:lpstr>
      <vt:lpstr>SIS012_F_KarstoVandensKainosFaktas</vt:lpstr>
      <vt:lpstr>'Forma 2'!SIS012_F_NutarimasArUkioFaktas</vt:lpstr>
      <vt:lpstr>SIS012_F_NutarimasArUkioFaktas</vt:lpstr>
      <vt:lpstr>'Forma 2'!SIS012_F_NutarimasArUkioMatoVnt</vt:lpstr>
      <vt:lpstr>SIS012_F_NutarimasArUkioMatoVnt</vt:lpstr>
      <vt:lpstr>'Forma 2'!SIS012_F_NutarimasArUkioRodiklis</vt:lpstr>
      <vt:lpstr>SIS012_F_NutarimasArUkioRodiklis</vt:lpstr>
      <vt:lpstr>'Forma 2'!SIS012_F_PapildomaDedamojiDel2Faktas</vt:lpstr>
      <vt:lpstr>SIS012_F_PapildomaDedamojiDel2Faktas</vt:lpstr>
      <vt:lpstr>'Forma 2'!SIS012_F_PapildomaDedamojiDel2Rodiklis</vt:lpstr>
      <vt:lpstr>SIS012_F_PapildomaDedamojiDel2Rodiklis</vt:lpstr>
      <vt:lpstr>'Forma 2'!SIS012_F_PapildomaDedamojiDel3Faktas</vt:lpstr>
      <vt:lpstr>SIS012_F_PapildomaDedamojiDel3Faktas</vt:lpstr>
      <vt:lpstr>'Forma 2'!SIS012_F_PapildomaDedamojiDel3Rodiklis</vt:lpstr>
      <vt:lpstr>SIS012_F_PapildomaDedamojiDel3Rodiklis</vt:lpstr>
      <vt:lpstr>'Forma 2'!SIS012_F_PapildomaDedamojiDelFaktas</vt:lpstr>
      <vt:lpstr>SIS012_F_PapildomaDedamojiDelFaktas</vt:lpstr>
      <vt:lpstr>'Forma 2'!SIS012_F_PapildomaDedamojiDelRodiklis</vt:lpstr>
      <vt:lpstr>SIS012_F_PapildomaDedamojiDelRodiklis</vt:lpstr>
      <vt:lpstr>'Forma 2'!SIS012_F_PAPILDOMADEDAMOJIFaktas</vt:lpstr>
      <vt:lpstr>SIS012_F_PAPILDOMADEDAMOJIFaktas</vt:lpstr>
      <vt:lpstr>'Forma 2'!SIS012_F_SilumosKainaNaudojamaFaktas</vt:lpstr>
      <vt:lpstr>SIS012_F_SilumosKainaNaudojamaFaktas</vt:lpstr>
      <vt:lpstr>'Forma 3'!SIS012b_D_Faktas</vt:lpstr>
      <vt:lpstr>SIS012b_D_Faktas</vt:lpstr>
      <vt:lpstr>'Forma 3'!SIS012b_D_GalutineKarstoVandens</vt:lpstr>
      <vt:lpstr>SIS012b_D_GalutineKarstoVandens</vt:lpstr>
      <vt:lpstr>'Forma 3'!SIS012b_D_GalutineKarstoVandens2</vt:lpstr>
      <vt:lpstr>SIS012b_D_GalutineKarstoVandens2</vt:lpstr>
      <vt:lpstr>'Forma 3'!SIS012b_D_GeriamojoVandensPardavimo</vt:lpstr>
      <vt:lpstr>SIS012b_D_GeriamojoVandensPardavimo</vt:lpstr>
      <vt:lpstr>'Forma 3'!SIS012b_D_GeriamojoVandensTiekimo</vt:lpstr>
      <vt:lpstr>SIS012b_D_GeriamojoVandensTiekimo</vt:lpstr>
      <vt:lpstr>'Forma 3'!SIS012b_D_KarstoVandensKainos</vt:lpstr>
      <vt:lpstr>SIS012b_D_KarstoVandensKainos</vt:lpstr>
      <vt:lpstr>'Forma 3'!SIS012b_D_KarstoVandensKainos2</vt:lpstr>
      <vt:lpstr>SIS012b_D_KarstoVandensKainos2</vt:lpstr>
      <vt:lpstr>'Forma 3'!SIS012b_D_KarstoVandensKainos2formule</vt:lpstr>
      <vt:lpstr>SIS012b_D_KarstoVandensKainos2formule</vt:lpstr>
      <vt:lpstr>'Forma 3'!SIS012b_D_MatoVnt</vt:lpstr>
      <vt:lpstr>SIS012b_D_MatoVnt</vt:lpstr>
      <vt:lpstr>'Forma 3'!SIS012b_D_NutarimasArUkio</vt:lpstr>
      <vt:lpstr>SIS012b_D_NutarimasArUkio</vt:lpstr>
      <vt:lpstr>'Forma 3'!SIS012b_D_PAPILDOMADEDAMOJI</vt:lpstr>
      <vt:lpstr>SIS012b_D_PAPILDOMADEDAMOJI</vt:lpstr>
      <vt:lpstr>'Forma 3'!SIS012b_D_PapildomaDedamojiDel</vt:lpstr>
      <vt:lpstr>SIS012b_D_PapildomaDedamojiDel</vt:lpstr>
      <vt:lpstr>'Forma 3'!SIS012b_D_PapildomaDedamojiDel2</vt:lpstr>
      <vt:lpstr>SIS012b_D_PapildomaDedamojiDel2</vt:lpstr>
      <vt:lpstr>'Forma 3'!SIS012b_D_PapildomaDedamojiDel3</vt:lpstr>
      <vt:lpstr>SIS012b_D_PapildomaDedamojiDel3</vt:lpstr>
      <vt:lpstr>'Forma 3'!SIS012b_D_Rodiklis</vt:lpstr>
      <vt:lpstr>SIS012b_D_Rodiklis</vt:lpstr>
      <vt:lpstr>'Forma 3'!SIS012b_D_SilumosKainaNaudojama</vt:lpstr>
      <vt:lpstr>SIS012b_D_SilumosKainaNaudojama</vt:lpstr>
      <vt:lpstr>'Forma 3'!SIS012b_F_GalutineKarstoVandens2Faktas</vt:lpstr>
      <vt:lpstr>SIS012b_F_GalutineKarstoVandens2Faktas</vt:lpstr>
      <vt:lpstr>'Forma 3'!SIS012b_F_GalutineKarstoVandensFaktas</vt:lpstr>
      <vt:lpstr>SIS012b_F_GalutineKarstoVandensFaktas</vt:lpstr>
      <vt:lpstr>'Forma 3'!SIS012b_F_GeriamojoVandensPardavimoFaktas</vt:lpstr>
      <vt:lpstr>SIS012b_F_GeriamojoVandensPardavimoFaktas</vt:lpstr>
      <vt:lpstr>'Forma 3'!SIS012b_F_GeriamojoVandensTiekimoFaktas</vt:lpstr>
      <vt:lpstr>SIS012b_F_GeriamojoVandensTiekimoFaktas</vt:lpstr>
      <vt:lpstr>'Forma 3'!SIS012b_F_GeriamojoVandensTiekimoRodiklis</vt:lpstr>
      <vt:lpstr>SIS012b_F_GeriamojoVandensTiekimoRodiklis</vt:lpstr>
      <vt:lpstr>'Forma 3'!SIS012b_F_KarstoVandensKainos2Faktas</vt:lpstr>
      <vt:lpstr>SIS012b_F_KarstoVandensKainos2Faktas</vt:lpstr>
      <vt:lpstr>'Forma 3'!SIS012b_F_KarstoVandensKainos2formuleRodiklis</vt:lpstr>
      <vt:lpstr>SIS012b_F_KarstoVandensKainos2formuleRodiklis</vt:lpstr>
      <vt:lpstr>'Forma 3'!SIS012b_F_KarstoVandensKainos2Rodiklis</vt:lpstr>
      <vt:lpstr>SIS012b_F_KarstoVandensKainos2Rodiklis</vt:lpstr>
      <vt:lpstr>'Forma 3'!SIS012b_F_KarstoVandensKainosFaktas</vt:lpstr>
      <vt:lpstr>SIS012b_F_KarstoVandensKainosFaktas</vt:lpstr>
      <vt:lpstr>'Forma 3'!SIS012b_F_NutarimasArUkioFaktas</vt:lpstr>
      <vt:lpstr>SIS012b_F_NutarimasArUkioFaktas</vt:lpstr>
      <vt:lpstr>'Forma 3'!SIS012b_F_NutarimasArUkioMatoVnt</vt:lpstr>
      <vt:lpstr>SIS012b_F_NutarimasArUkioMatoVnt</vt:lpstr>
      <vt:lpstr>'Forma 3'!SIS012b_F_NutarimasArUkioRodiklis</vt:lpstr>
      <vt:lpstr>SIS012b_F_NutarimasArUkioRodiklis</vt:lpstr>
      <vt:lpstr>'Forma 3'!SIS012b_F_PapildomaDedamojiDel2Faktas</vt:lpstr>
      <vt:lpstr>SIS012b_F_PapildomaDedamojiDel2Faktas</vt:lpstr>
      <vt:lpstr>'Forma 3'!SIS012b_F_PapildomaDedamojiDel2Rodiklis</vt:lpstr>
      <vt:lpstr>SIS012b_F_PapildomaDedamojiDel2Rodiklis</vt:lpstr>
      <vt:lpstr>'Forma 3'!SIS012b_F_PapildomaDedamojiDel3Faktas</vt:lpstr>
      <vt:lpstr>SIS012b_F_PapildomaDedamojiDel3Faktas</vt:lpstr>
      <vt:lpstr>'Forma 3'!SIS012b_F_PapildomaDedamojiDel3Rodiklis</vt:lpstr>
      <vt:lpstr>SIS012b_F_PapildomaDedamojiDel3Rodiklis</vt:lpstr>
      <vt:lpstr>'Forma 3'!SIS012b_F_PapildomaDedamojiDelFaktas</vt:lpstr>
      <vt:lpstr>SIS012b_F_PapildomaDedamojiDelFaktas</vt:lpstr>
      <vt:lpstr>'Forma 3'!SIS012b_F_PapildomaDedamojiDelRodiklis</vt:lpstr>
      <vt:lpstr>SIS012b_F_PapildomaDedamojiDelRodiklis</vt:lpstr>
      <vt:lpstr>'Forma 3'!SIS012b_F_PAPILDOMADEDAMOJIFaktas</vt:lpstr>
      <vt:lpstr>SIS012b_F_PAPILDOMADEDAMOJIFaktas</vt:lpstr>
      <vt:lpstr>'Forma 3'!SIS012b_F_SilumosKainaNaudojamaFaktas</vt:lpstr>
      <vt:lpstr>SIS012b_F_SilumosKainaNaudojamaFaktas</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Simona Šeputienė</cp:lastModifiedBy>
  <cp:lastPrinted>2026-04-24T10:25:27Z</cp:lastPrinted>
  <dcterms:created xsi:type="dcterms:W3CDTF">2025-12-18T22:51:54Z</dcterms:created>
  <dcterms:modified xsi:type="dcterms:W3CDTF">2026-05-22T06:15:05Z</dcterms:modified>
</cp:coreProperties>
</file>